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Sozialplanung\FöPr LSZ, Familienförderung\LK LSZ Projektförderung\2025\"/>
    </mc:Choice>
  </mc:AlternateContent>
  <workbookProtection workbookAlgorithmName="SHA-512" workbookHashValue="F6c8GvF2I/ZdPEwBQjuatui3JuYYYNibz05Bdw0UxerwQ5yKtpLKueAvsJbhyV1aRBLtcWDvDBDe5NHqI9iNzQ==" workbookSaltValue="X67wxFkG2sg4yEMVb9UsoA==" workbookSpinCount="100000" lockStructure="1"/>
  <bookViews>
    <workbookView xWindow="480" yWindow="15" windowWidth="20250" windowHeight="11895" tabRatio="905"/>
  </bookViews>
  <sheets>
    <sheet name="Seite 1" sheetId="15" r:id="rId1"/>
    <sheet name="Seite 2" sheetId="37" r:id="rId2"/>
    <sheet name="Seite 3 " sheetId="17" r:id="rId3"/>
    <sheet name="Seite 4" sheetId="20" r:id="rId4"/>
    <sheet name="Ausgaben- und Finanzierungsplan" sheetId="2" r:id="rId5"/>
    <sheet name="Übersicht Personal" sheetId="21" r:id="rId6"/>
    <sheet name="A1-P1" sheetId="4" r:id="rId7"/>
    <sheet name="A1-P2" sheetId="24" r:id="rId8"/>
    <sheet name="A1-P3" sheetId="25" r:id="rId9"/>
    <sheet name="A1-P4" sheetId="27" r:id="rId10"/>
    <sheet name="A1-P5" sheetId="28" r:id="rId11"/>
    <sheet name="A1-P6" sheetId="29" r:id="rId12"/>
    <sheet name="A1-P7" sheetId="30" r:id="rId13"/>
    <sheet name="A1-P8" sheetId="31" r:id="rId14"/>
    <sheet name="A1-P9" sheetId="32" r:id="rId15"/>
    <sheet name="A1-P10" sheetId="33" r:id="rId16"/>
    <sheet name="A2-SVA" sheetId="14" r:id="rId17"/>
    <sheet name="A3-SAM" sheetId="34" r:id="rId18"/>
    <sheet name="A4-pM" sheetId="23" r:id="rId19"/>
    <sheet name="A5-öM" sheetId="22" r:id="rId20"/>
    <sheet name="Hinweis § 264 StGB" sheetId="38" r:id="rId21"/>
    <sheet name="Datensch-Erklärung" sheetId="36" r:id="rId22"/>
  </sheets>
  <definedNames>
    <definedName name="_xlnm.Print_Area" localSheetId="6">'A1-P1'!$A$1:$J$119</definedName>
    <definedName name="_xlnm.Print_Area" localSheetId="15">'A1-P10'!$A$1:$J$120</definedName>
    <definedName name="_xlnm.Print_Area" localSheetId="7">'A1-P2'!$A$1:$J$120</definedName>
    <definedName name="_xlnm.Print_Area" localSheetId="8">'A1-P3'!$A$1:$J$120</definedName>
    <definedName name="_xlnm.Print_Area" localSheetId="9">'A1-P4'!$A$1:$J$120</definedName>
    <definedName name="_xlnm.Print_Area" localSheetId="10">'A1-P5'!$A$1:$J$120</definedName>
    <definedName name="_xlnm.Print_Area" localSheetId="11">'A1-P6'!$A$1:$J$120</definedName>
    <definedName name="_xlnm.Print_Area" localSheetId="12">'A1-P7'!$A$1:$J$120</definedName>
    <definedName name="_xlnm.Print_Area" localSheetId="13">'A1-P8'!$A$1:$J$120</definedName>
    <definedName name="_xlnm.Print_Area" localSheetId="14">'A1-P9'!$A$1:$J$120</definedName>
    <definedName name="_xlnm.Print_Area" localSheetId="4">'Ausgaben- und Finanzierungsplan'!$A$1:$J$62</definedName>
    <definedName name="_xlnm.Print_Area" localSheetId="20">'Hinweis § 264 StGB'!$A$1:$R$73</definedName>
    <definedName name="_xlnm.Print_Area" localSheetId="0">'Seite 1'!$A$1:$G$65</definedName>
    <definedName name="_xlnm.Print_Area" localSheetId="1">'Seite 2'!$A$1:$S$56</definedName>
    <definedName name="OLE_LINK1" localSheetId="6">'A1-P1'!#REF!</definedName>
    <definedName name="OLE_LINK1" localSheetId="15">'A1-P10'!#REF!</definedName>
    <definedName name="OLE_LINK1" localSheetId="7">'A1-P2'!#REF!</definedName>
    <definedName name="OLE_LINK1" localSheetId="8">'A1-P3'!#REF!</definedName>
    <definedName name="OLE_LINK1" localSheetId="9">'A1-P4'!#REF!</definedName>
    <definedName name="OLE_LINK1" localSheetId="10">'A1-P5'!#REF!</definedName>
    <definedName name="OLE_LINK1" localSheetId="11">'A1-P6'!#REF!</definedName>
    <definedName name="OLE_LINK1" localSheetId="12">'A1-P7'!#REF!</definedName>
    <definedName name="OLE_LINK1" localSheetId="13">'A1-P8'!#REF!</definedName>
    <definedName name="OLE_LINK1" localSheetId="14">'A1-P9'!#REF!</definedName>
    <definedName name="Z_64EDB8CB_9FAE_442C_BA10_2255566A9D15_.wvu.Cols" localSheetId="6" hidden="1">'A1-P1'!$L:$M</definedName>
    <definedName name="Z_64EDB8CB_9FAE_442C_BA10_2255566A9D15_.wvu.Cols" localSheetId="15" hidden="1">'A1-P10'!$L:$M</definedName>
    <definedName name="Z_64EDB8CB_9FAE_442C_BA10_2255566A9D15_.wvu.Cols" localSheetId="7" hidden="1">'A1-P2'!$L:$M</definedName>
    <definedName name="Z_64EDB8CB_9FAE_442C_BA10_2255566A9D15_.wvu.Cols" localSheetId="8" hidden="1">'A1-P3'!$L:$M</definedName>
    <definedName name="Z_64EDB8CB_9FAE_442C_BA10_2255566A9D15_.wvu.Cols" localSheetId="9" hidden="1">'A1-P4'!$L:$M</definedName>
    <definedName name="Z_64EDB8CB_9FAE_442C_BA10_2255566A9D15_.wvu.Cols" localSheetId="10" hidden="1">'A1-P5'!$L:$M</definedName>
    <definedName name="Z_64EDB8CB_9FAE_442C_BA10_2255566A9D15_.wvu.Cols" localSheetId="11" hidden="1">'A1-P6'!$L:$M</definedName>
    <definedName name="Z_64EDB8CB_9FAE_442C_BA10_2255566A9D15_.wvu.Cols" localSheetId="12" hidden="1">'A1-P7'!$L:$M</definedName>
    <definedName name="Z_64EDB8CB_9FAE_442C_BA10_2255566A9D15_.wvu.Cols" localSheetId="13" hidden="1">'A1-P8'!$L:$M</definedName>
    <definedName name="Z_64EDB8CB_9FAE_442C_BA10_2255566A9D15_.wvu.Cols" localSheetId="14" hidden="1">'A1-P9'!$L:$M</definedName>
    <definedName name="Z_64EDB8CB_9FAE_442C_BA10_2255566A9D15_.wvu.Cols" localSheetId="17" hidden="1">'A3-SAM'!$E:$E,'A3-SAM'!$M:$M</definedName>
    <definedName name="Z_64EDB8CB_9FAE_442C_BA10_2255566A9D15_.wvu.Cols" localSheetId="1" hidden="1">'Seite 2'!$T:$Z</definedName>
    <definedName name="Z_64EDB8CB_9FAE_442C_BA10_2255566A9D15_.wvu.PrintArea" localSheetId="6" hidden="1">'A1-P1'!$A$1:$J$119</definedName>
    <definedName name="Z_64EDB8CB_9FAE_442C_BA10_2255566A9D15_.wvu.PrintArea" localSheetId="15" hidden="1">'A1-P10'!$A$1:$J$120</definedName>
    <definedName name="Z_64EDB8CB_9FAE_442C_BA10_2255566A9D15_.wvu.PrintArea" localSheetId="7" hidden="1">'A1-P2'!$A$1:$J$120</definedName>
    <definedName name="Z_64EDB8CB_9FAE_442C_BA10_2255566A9D15_.wvu.PrintArea" localSheetId="8" hidden="1">'A1-P3'!$A$1:$J$120</definedName>
    <definedName name="Z_64EDB8CB_9FAE_442C_BA10_2255566A9D15_.wvu.PrintArea" localSheetId="9" hidden="1">'A1-P4'!$A$1:$J$120</definedName>
    <definedName name="Z_64EDB8CB_9FAE_442C_BA10_2255566A9D15_.wvu.PrintArea" localSheetId="10" hidden="1">'A1-P5'!$A$1:$J$120</definedName>
    <definedName name="Z_64EDB8CB_9FAE_442C_BA10_2255566A9D15_.wvu.PrintArea" localSheetId="11" hidden="1">'A1-P6'!$A$1:$J$120</definedName>
    <definedName name="Z_64EDB8CB_9FAE_442C_BA10_2255566A9D15_.wvu.PrintArea" localSheetId="12" hidden="1">'A1-P7'!$A$1:$J$120</definedName>
    <definedName name="Z_64EDB8CB_9FAE_442C_BA10_2255566A9D15_.wvu.PrintArea" localSheetId="13" hidden="1">'A1-P8'!$A$1:$J$120</definedName>
    <definedName name="Z_64EDB8CB_9FAE_442C_BA10_2255566A9D15_.wvu.PrintArea" localSheetId="14" hidden="1">'A1-P9'!$A$1:$J$120</definedName>
    <definedName name="Z_64EDB8CB_9FAE_442C_BA10_2255566A9D15_.wvu.PrintArea" localSheetId="4" hidden="1">'Ausgaben- und Finanzierungsplan'!$A$1:$J$62</definedName>
    <definedName name="Z_64EDB8CB_9FAE_442C_BA10_2255566A9D15_.wvu.PrintArea" localSheetId="20" hidden="1">'Hinweis § 264 StGB'!$A$1:$R$73</definedName>
    <definedName name="Z_64EDB8CB_9FAE_442C_BA10_2255566A9D15_.wvu.PrintArea" localSheetId="0" hidden="1">'Seite 1'!$A$1:$G$65</definedName>
    <definedName name="Z_64EDB8CB_9FAE_442C_BA10_2255566A9D15_.wvu.PrintArea" localSheetId="1" hidden="1">'Seite 2'!$A$1:$S$56</definedName>
    <definedName name="Z_64EDB8CB_9FAE_442C_BA10_2255566A9D15_.wvu.Rows" localSheetId="6" hidden="1">'A1-P1'!$113:$116</definedName>
    <definedName name="Z_64EDB8CB_9FAE_442C_BA10_2255566A9D15_.wvu.Rows" localSheetId="15" hidden="1">'A1-P10'!$113:$116</definedName>
    <definedName name="Z_64EDB8CB_9FAE_442C_BA10_2255566A9D15_.wvu.Rows" localSheetId="7" hidden="1">'A1-P2'!$113:$116</definedName>
    <definedName name="Z_64EDB8CB_9FAE_442C_BA10_2255566A9D15_.wvu.Rows" localSheetId="8" hidden="1">'A1-P3'!$113:$116</definedName>
    <definedName name="Z_64EDB8CB_9FAE_442C_BA10_2255566A9D15_.wvu.Rows" localSheetId="9" hidden="1">'A1-P4'!$113:$116</definedName>
    <definedName name="Z_64EDB8CB_9FAE_442C_BA10_2255566A9D15_.wvu.Rows" localSheetId="10" hidden="1">'A1-P5'!$113:$116</definedName>
    <definedName name="Z_64EDB8CB_9FAE_442C_BA10_2255566A9D15_.wvu.Rows" localSheetId="11" hidden="1">'A1-P6'!$113:$116</definedName>
    <definedName name="Z_64EDB8CB_9FAE_442C_BA10_2255566A9D15_.wvu.Rows" localSheetId="12" hidden="1">'A1-P7'!$113:$116</definedName>
    <definedName name="Z_64EDB8CB_9FAE_442C_BA10_2255566A9D15_.wvu.Rows" localSheetId="13" hidden="1">'A1-P8'!$113:$116</definedName>
    <definedName name="Z_64EDB8CB_9FAE_442C_BA10_2255566A9D15_.wvu.Rows" localSheetId="14" hidden="1">'A1-P9'!$113:$116</definedName>
    <definedName name="Z_CB0F96DD_44E5_44A4_860F_548ECBB436AE_.wvu.PrintArea" localSheetId="6" hidden="1">'A1-P1'!$A$1:$J$119</definedName>
    <definedName name="Z_CB0F96DD_44E5_44A4_860F_548ECBB436AE_.wvu.PrintArea" localSheetId="15" hidden="1">'A1-P10'!$A$1:$J$120</definedName>
    <definedName name="Z_CB0F96DD_44E5_44A4_860F_548ECBB436AE_.wvu.PrintArea" localSheetId="7" hidden="1">'A1-P2'!$A$1:$J$120</definedName>
    <definedName name="Z_CB0F96DD_44E5_44A4_860F_548ECBB436AE_.wvu.PrintArea" localSheetId="8" hidden="1">'A1-P3'!$A$1:$J$120</definedName>
    <definedName name="Z_CB0F96DD_44E5_44A4_860F_548ECBB436AE_.wvu.PrintArea" localSheetId="9" hidden="1">'A1-P4'!$A$1:$J$120</definedName>
    <definedName name="Z_CB0F96DD_44E5_44A4_860F_548ECBB436AE_.wvu.PrintArea" localSheetId="10" hidden="1">'A1-P5'!$A$1:$J$120</definedName>
    <definedName name="Z_CB0F96DD_44E5_44A4_860F_548ECBB436AE_.wvu.PrintArea" localSheetId="11" hidden="1">'A1-P6'!$A$1:$J$120</definedName>
    <definedName name="Z_CB0F96DD_44E5_44A4_860F_548ECBB436AE_.wvu.PrintArea" localSheetId="12" hidden="1">'A1-P7'!$A$1:$J$120</definedName>
    <definedName name="Z_CB0F96DD_44E5_44A4_860F_548ECBB436AE_.wvu.PrintArea" localSheetId="13" hidden="1">'A1-P8'!$A$1:$J$120</definedName>
    <definedName name="Z_CB0F96DD_44E5_44A4_860F_548ECBB436AE_.wvu.PrintArea" localSheetId="14" hidden="1">'A1-P9'!$A$1:$J$120</definedName>
    <definedName name="Z_CB0F96DD_44E5_44A4_860F_548ECBB436AE_.wvu.PrintArea" localSheetId="4" hidden="1">'Ausgaben- und Finanzierungsplan'!$A$1:$J$62</definedName>
    <definedName name="Z_CB0F96DD_44E5_44A4_860F_548ECBB436AE_.wvu.PrintArea" localSheetId="20" hidden="1">'Hinweis § 264 StGB'!$A$1:$R$73</definedName>
    <definedName name="Z_CB0F96DD_44E5_44A4_860F_548ECBB436AE_.wvu.PrintArea" localSheetId="0" hidden="1">'Seite 1'!$A$1:$G$65</definedName>
    <definedName name="Z_CB0F96DD_44E5_44A4_860F_548ECBB436AE_.wvu.PrintArea" localSheetId="1" hidden="1">'Seite 2'!$A$1:$S$56</definedName>
  </definedNames>
  <calcPr calcId="162913"/>
  <customWorkbookViews>
    <customWorkbookView name="Ansicht 1" guid="{CB0F96DD-44E5-44A4-860F-548ECBB436AE}" includeHiddenRowCol="0" maximized="1" windowWidth="1676" windowHeight="836" tabRatio="905" activeSheetId="37"/>
    <customWorkbookView name="Ansicht 2" guid="{64EDB8CB-9FAE-442C-BA10-2255566A9D15}" maximized="1" windowWidth="1676" windowHeight="836" tabRatio="905" activeSheetId="37"/>
  </customWorkbookViews>
</workbook>
</file>

<file path=xl/calcChain.xml><?xml version="1.0" encoding="utf-8"?>
<calcChain xmlns="http://schemas.openxmlformats.org/spreadsheetml/2006/main">
  <c r="I79" i="24" l="1"/>
  <c r="I79" i="33"/>
  <c r="I79" i="32"/>
  <c r="I79" i="31"/>
  <c r="I79" i="30"/>
  <c r="I79" i="29"/>
  <c r="I79" i="28"/>
  <c r="I79" i="27"/>
  <c r="I79" i="25"/>
  <c r="F14" i="21" l="1"/>
  <c r="F13" i="21"/>
  <c r="F12" i="21"/>
  <c r="F11" i="21"/>
  <c r="F10" i="21"/>
  <c r="F9" i="21"/>
  <c r="F8" i="21"/>
  <c r="F7" i="21"/>
  <c r="F6" i="21"/>
  <c r="F5" i="21"/>
  <c r="E14" i="21"/>
  <c r="E13" i="21"/>
  <c r="E12" i="21"/>
  <c r="E11" i="21"/>
  <c r="E10" i="21"/>
  <c r="E9" i="21"/>
  <c r="E8" i="21"/>
  <c r="E7" i="21"/>
  <c r="E6" i="21"/>
  <c r="E5" i="21"/>
  <c r="G14" i="21"/>
  <c r="G13" i="21"/>
  <c r="G12" i="21"/>
  <c r="G11" i="21"/>
  <c r="G10" i="21"/>
  <c r="G9" i="21"/>
  <c r="G8" i="21"/>
  <c r="G7" i="21"/>
  <c r="G6" i="21"/>
  <c r="D7" i="21"/>
  <c r="D14" i="21"/>
  <c r="D13" i="21"/>
  <c r="D12" i="21"/>
  <c r="D11" i="21"/>
  <c r="D10" i="21"/>
  <c r="D9" i="21"/>
  <c r="D8" i="21"/>
  <c r="D6" i="21"/>
  <c r="I47" i="2" l="1"/>
  <c r="G15" i="22" l="1"/>
  <c r="G29" i="23"/>
  <c r="G16" i="23"/>
  <c r="F68" i="14"/>
  <c r="D68" i="14"/>
  <c r="F56" i="14"/>
  <c r="D54" i="14"/>
  <c r="F40" i="14"/>
  <c r="D40" i="14"/>
  <c r="F28" i="14"/>
  <c r="D28" i="14"/>
  <c r="F20" i="14"/>
  <c r="D20" i="14"/>
  <c r="H59" i="4" l="1"/>
  <c r="G16" i="15" l="1"/>
  <c r="I23" i="2" l="1"/>
  <c r="H86" i="33" l="1"/>
  <c r="C73" i="33"/>
  <c r="E79" i="33" s="1"/>
  <c r="F79" i="33" s="1"/>
  <c r="M79" i="33" s="1"/>
  <c r="N79" i="33" s="1"/>
  <c r="H59" i="33"/>
  <c r="S58" i="33"/>
  <c r="U60" i="33" s="1"/>
  <c r="H86" i="32"/>
  <c r="C73" i="32"/>
  <c r="E79" i="32" s="1"/>
  <c r="F79" i="32" s="1"/>
  <c r="M79" i="32" s="1"/>
  <c r="N79" i="32" s="1"/>
  <c r="H59" i="32"/>
  <c r="S58" i="32"/>
  <c r="U60" i="32" s="1"/>
  <c r="H86" i="31"/>
  <c r="C73" i="31"/>
  <c r="E79" i="31" s="1"/>
  <c r="F79" i="31" s="1"/>
  <c r="M79" i="31" s="1"/>
  <c r="N79" i="31" s="1"/>
  <c r="H59" i="31"/>
  <c r="S58" i="31"/>
  <c r="U60" i="31" s="1"/>
  <c r="H86" i="30"/>
  <c r="C73" i="30"/>
  <c r="E79" i="30" s="1"/>
  <c r="F79" i="30" s="1"/>
  <c r="M79" i="30" s="1"/>
  <c r="N79" i="30" s="1"/>
  <c r="H59" i="30"/>
  <c r="S58" i="30"/>
  <c r="U60" i="30" s="1"/>
  <c r="H86" i="29"/>
  <c r="C73" i="29"/>
  <c r="E79" i="29" s="1"/>
  <c r="F79" i="29" s="1"/>
  <c r="M79" i="29" s="1"/>
  <c r="N79" i="29" s="1"/>
  <c r="H59" i="29"/>
  <c r="S58" i="29"/>
  <c r="U60" i="29" s="1"/>
  <c r="H86" i="28"/>
  <c r="C73" i="28"/>
  <c r="E79" i="28" s="1"/>
  <c r="F79" i="28" s="1"/>
  <c r="M79" i="28" s="1"/>
  <c r="N79" i="28" s="1"/>
  <c r="H59" i="28"/>
  <c r="S58" i="28"/>
  <c r="U60" i="28" s="1"/>
  <c r="H86" i="27"/>
  <c r="C73" i="27"/>
  <c r="E79" i="27" s="1"/>
  <c r="F79" i="27" s="1"/>
  <c r="M79" i="27" s="1"/>
  <c r="N79" i="27" s="1"/>
  <c r="H59" i="27"/>
  <c r="S58" i="27"/>
  <c r="U60" i="27" s="1"/>
  <c r="H86" i="25"/>
  <c r="C73" i="25"/>
  <c r="E79" i="25" s="1"/>
  <c r="F79" i="25" s="1"/>
  <c r="M79" i="25" s="1"/>
  <c r="N79" i="25" s="1"/>
  <c r="H59" i="25"/>
  <c r="S58" i="25"/>
  <c r="U60" i="25" s="1"/>
  <c r="H86" i="4"/>
  <c r="C73" i="4"/>
  <c r="E79" i="4" s="1"/>
  <c r="F79" i="4" s="1"/>
  <c r="M79" i="4" s="1"/>
  <c r="S58" i="4"/>
  <c r="U60" i="4" s="1"/>
  <c r="C73" i="24"/>
  <c r="E79" i="24"/>
  <c r="I21" i="2"/>
  <c r="I19" i="2"/>
  <c r="F64" i="14"/>
  <c r="F66" i="14"/>
  <c r="F65" i="14"/>
  <c r="N79" i="4" l="1"/>
  <c r="I79" i="4" s="1"/>
  <c r="I84" i="33"/>
  <c r="I83" i="33"/>
  <c r="I85" i="33"/>
  <c r="I86" i="33"/>
  <c r="I82" i="33"/>
  <c r="I85" i="32"/>
  <c r="I82" i="32"/>
  <c r="I86" i="32"/>
  <c r="I84" i="32"/>
  <c r="I83" i="32"/>
  <c r="I85" i="31"/>
  <c r="I84" i="31"/>
  <c r="I86" i="31"/>
  <c r="I83" i="31"/>
  <c r="I82" i="31"/>
  <c r="I85" i="30"/>
  <c r="I86" i="30"/>
  <c r="I84" i="30"/>
  <c r="I83" i="30"/>
  <c r="I82" i="30"/>
  <c r="I86" i="29"/>
  <c r="I85" i="29"/>
  <c r="I84" i="29"/>
  <c r="I83" i="29"/>
  <c r="I82" i="29"/>
  <c r="I85" i="28"/>
  <c r="I86" i="28"/>
  <c r="I83" i="28"/>
  <c r="I82" i="28"/>
  <c r="I84" i="28"/>
  <c r="I86" i="27"/>
  <c r="I85" i="27"/>
  <c r="I82" i="27"/>
  <c r="I84" i="27"/>
  <c r="I83" i="27"/>
  <c r="I86" i="25"/>
  <c r="I85" i="25"/>
  <c r="I83" i="25"/>
  <c r="I84" i="25"/>
  <c r="I82" i="25"/>
  <c r="D10" i="14"/>
  <c r="F10" i="14"/>
  <c r="I86" i="4" l="1"/>
  <c r="I85" i="4"/>
  <c r="I89" i="4" s="1"/>
  <c r="I83" i="4"/>
  <c r="I82" i="4"/>
  <c r="I84" i="4"/>
  <c r="I89" i="27"/>
  <c r="E68" i="14"/>
  <c r="I27" i="2"/>
  <c r="I89" i="28"/>
  <c r="I89" i="33"/>
  <c r="I89" i="32"/>
  <c r="I89" i="31"/>
  <c r="I89" i="30"/>
  <c r="I89" i="29"/>
  <c r="I89" i="25"/>
  <c r="H59" i="24"/>
  <c r="O1" i="37" l="1"/>
  <c r="O1" i="17"/>
  <c r="J15" i="34" l="1"/>
  <c r="J9" i="34" l="1"/>
  <c r="J11" i="34"/>
  <c r="J13" i="34"/>
  <c r="J17" i="34"/>
  <c r="J19" i="34"/>
  <c r="J21" i="34"/>
  <c r="J23" i="34"/>
  <c r="J25" i="34"/>
  <c r="J7" i="34"/>
  <c r="J28" i="34" l="1"/>
  <c r="I2" i="34"/>
  <c r="S38" i="33"/>
  <c r="S36" i="33"/>
  <c r="S34" i="33"/>
  <c r="S32" i="33"/>
  <c r="U41" i="33" s="1"/>
  <c r="U64" i="33" s="1"/>
  <c r="S30" i="33"/>
  <c r="S38" i="32"/>
  <c r="S36" i="32"/>
  <c r="S34" i="32"/>
  <c r="S32" i="32"/>
  <c r="S30" i="32"/>
  <c r="S38" i="31"/>
  <c r="S36" i="31"/>
  <c r="S34" i="31"/>
  <c r="S32" i="31"/>
  <c r="S30" i="31"/>
  <c r="S38" i="30"/>
  <c r="S36" i="30"/>
  <c r="S34" i="30"/>
  <c r="S32" i="30"/>
  <c r="S30" i="30"/>
  <c r="S38" i="29"/>
  <c r="S36" i="29"/>
  <c r="S34" i="29"/>
  <c r="S32" i="29"/>
  <c r="S30" i="29"/>
  <c r="S38" i="28"/>
  <c r="S36" i="28"/>
  <c r="S34" i="28"/>
  <c r="S32" i="28"/>
  <c r="S30" i="28"/>
  <c r="U41" i="28" s="1"/>
  <c r="U64" i="28" s="1"/>
  <c r="S38" i="27"/>
  <c r="S36" i="27"/>
  <c r="S34" i="27"/>
  <c r="S32" i="27"/>
  <c r="S30" i="27"/>
  <c r="S38" i="25"/>
  <c r="S36" i="25"/>
  <c r="S34" i="25"/>
  <c r="S32" i="25"/>
  <c r="S30" i="25"/>
  <c r="S58" i="24"/>
  <c r="U60" i="24" s="1"/>
  <c r="S30" i="24"/>
  <c r="S38" i="24"/>
  <c r="S36" i="24"/>
  <c r="S34" i="24"/>
  <c r="S32" i="24"/>
  <c r="U41" i="31" l="1"/>
  <c r="U64" i="31" s="1"/>
  <c r="U41" i="27"/>
  <c r="U41" i="25"/>
  <c r="U64" i="25" s="1"/>
  <c r="U41" i="30"/>
  <c r="U41" i="24"/>
  <c r="U64" i="24" s="1"/>
  <c r="I24" i="33"/>
  <c r="U41" i="32"/>
  <c r="U64" i="32" s="1"/>
  <c r="I24" i="31"/>
  <c r="U41" i="29"/>
  <c r="U64" i="29" s="1"/>
  <c r="I24" i="29"/>
  <c r="I24" i="28"/>
  <c r="I24" i="25"/>
  <c r="I24" i="24"/>
  <c r="C11" i="21"/>
  <c r="I24" i="30" l="1"/>
  <c r="U64" i="30"/>
  <c r="I24" i="27"/>
  <c r="U64" i="27"/>
  <c r="I24" i="32"/>
  <c r="S38" i="4"/>
  <c r="S36" i="4"/>
  <c r="S34" i="4"/>
  <c r="S32" i="4"/>
  <c r="S30" i="4"/>
  <c r="U41" i="4" l="1"/>
  <c r="U64" i="4" s="1"/>
  <c r="E54" i="14"/>
  <c r="F54" i="14"/>
  <c r="C52" i="14"/>
  <c r="C14" i="21"/>
  <c r="C51" i="14"/>
  <c r="C13" i="21"/>
  <c r="C50" i="14"/>
  <c r="C12" i="21"/>
  <c r="C49" i="14"/>
  <c r="C48" i="14"/>
  <c r="C10" i="21"/>
  <c r="C47" i="14"/>
  <c r="C9" i="21"/>
  <c r="C46" i="14"/>
  <c r="C8" i="21"/>
  <c r="C45" i="14"/>
  <c r="C7" i="21"/>
  <c r="C44" i="14"/>
  <c r="C6" i="21"/>
  <c r="C43" i="14"/>
  <c r="C5" i="21"/>
  <c r="I24" i="4" l="1"/>
  <c r="F114" i="33" l="1"/>
  <c r="E114" i="33"/>
  <c r="E115" i="33"/>
  <c r="E116" i="33" s="1"/>
  <c r="F115" i="33" l="1"/>
  <c r="F116" i="33"/>
  <c r="F117" i="33" s="1"/>
  <c r="I110" i="33"/>
  <c r="E99" i="33"/>
  <c r="E105" i="33" s="1"/>
  <c r="I105" i="33" s="1"/>
  <c r="I49" i="33"/>
  <c r="I53" i="33" s="1"/>
  <c r="H2" i="33"/>
  <c r="I1" i="33"/>
  <c r="F115" i="32"/>
  <c r="E115" i="32"/>
  <c r="F114" i="32"/>
  <c r="F116" i="32" s="1"/>
  <c r="F117" i="32" s="1"/>
  <c r="E114" i="32"/>
  <c r="E116" i="32" s="1"/>
  <c r="E117" i="32" s="1"/>
  <c r="I110" i="32"/>
  <c r="E99" i="32"/>
  <c r="E105" i="32" s="1"/>
  <c r="I105" i="32" s="1"/>
  <c r="I108" i="32" s="1"/>
  <c r="I49" i="32"/>
  <c r="I53" i="32" s="1"/>
  <c r="H2" i="32"/>
  <c r="I1" i="32"/>
  <c r="F115" i="31"/>
  <c r="E115" i="31"/>
  <c r="F114" i="31"/>
  <c r="E114" i="31"/>
  <c r="E116" i="31" s="1"/>
  <c r="E117" i="31" s="1"/>
  <c r="I110" i="31"/>
  <c r="E99" i="31"/>
  <c r="E105" i="31" s="1"/>
  <c r="I105" i="31" s="1"/>
  <c r="I108" i="31" s="1"/>
  <c r="I49" i="31"/>
  <c r="I53" i="31" s="1"/>
  <c r="H2" i="31"/>
  <c r="I1" i="31"/>
  <c r="F115" i="30"/>
  <c r="E115" i="30"/>
  <c r="F114" i="30"/>
  <c r="E114" i="30"/>
  <c r="E116" i="30" s="1"/>
  <c r="E117" i="30" s="1"/>
  <c r="I110" i="30"/>
  <c r="E99" i="30"/>
  <c r="E105" i="30" s="1"/>
  <c r="I105" i="30" s="1"/>
  <c r="I108" i="30" s="1"/>
  <c r="I49" i="30"/>
  <c r="I53" i="30" s="1"/>
  <c r="H2" i="30"/>
  <c r="I1" i="30"/>
  <c r="F115" i="29"/>
  <c r="E115" i="29"/>
  <c r="F114" i="29"/>
  <c r="F116" i="29" s="1"/>
  <c r="F117" i="29" s="1"/>
  <c r="E114" i="29"/>
  <c r="E116" i="29" s="1"/>
  <c r="E117" i="29" s="1"/>
  <c r="I110" i="29"/>
  <c r="E99" i="29"/>
  <c r="E105" i="29" s="1"/>
  <c r="I105" i="29" s="1"/>
  <c r="I108" i="29" s="1"/>
  <c r="I49" i="29"/>
  <c r="I53" i="29" s="1"/>
  <c r="H2" i="29"/>
  <c r="I1" i="29"/>
  <c r="F115" i="28"/>
  <c r="E115" i="28"/>
  <c r="F114" i="28"/>
  <c r="E114" i="28"/>
  <c r="I110" i="28"/>
  <c r="E99" i="28"/>
  <c r="E105" i="28" s="1"/>
  <c r="I105" i="28" s="1"/>
  <c r="I108" i="28" s="1"/>
  <c r="I49" i="28"/>
  <c r="I53" i="28" s="1"/>
  <c r="H2" i="28"/>
  <c r="I1" i="28"/>
  <c r="F115" i="27"/>
  <c r="E115" i="27"/>
  <c r="F114" i="27"/>
  <c r="F116" i="27" s="1"/>
  <c r="F117" i="27" s="1"/>
  <c r="E114" i="27"/>
  <c r="I110" i="27"/>
  <c r="E99" i="27"/>
  <c r="E105" i="27" s="1"/>
  <c r="I105" i="27" s="1"/>
  <c r="I108" i="27" s="1"/>
  <c r="I49" i="27"/>
  <c r="I53" i="27" s="1"/>
  <c r="H2" i="27"/>
  <c r="I1" i="27"/>
  <c r="F115" i="25"/>
  <c r="E115" i="25"/>
  <c r="F114" i="25"/>
  <c r="E114" i="25"/>
  <c r="I110" i="25"/>
  <c r="E99" i="25"/>
  <c r="E105" i="25" s="1"/>
  <c r="I105" i="25" s="1"/>
  <c r="I108" i="25" s="1"/>
  <c r="I49" i="25"/>
  <c r="I53" i="25" s="1"/>
  <c r="H2" i="25"/>
  <c r="I1" i="25"/>
  <c r="F115" i="24"/>
  <c r="E115" i="24"/>
  <c r="F114" i="24"/>
  <c r="E114" i="24"/>
  <c r="E116" i="24" s="1"/>
  <c r="E117" i="24" s="1"/>
  <c r="I110" i="24"/>
  <c r="E99" i="24"/>
  <c r="E105" i="24" s="1"/>
  <c r="I105" i="24" s="1"/>
  <c r="I108" i="24" s="1"/>
  <c r="H6" i="21" s="1"/>
  <c r="H86" i="24"/>
  <c r="F79" i="24"/>
  <c r="M79" i="24" s="1"/>
  <c r="I49" i="24"/>
  <c r="I53" i="24" s="1"/>
  <c r="H2" i="24"/>
  <c r="I1" i="24"/>
  <c r="E99" i="4"/>
  <c r="E105" i="4" s="1"/>
  <c r="I105" i="4" s="1"/>
  <c r="F115" i="4"/>
  <c r="E115" i="4"/>
  <c r="F114" i="4"/>
  <c r="E114" i="4"/>
  <c r="I110" i="4"/>
  <c r="I49" i="4"/>
  <c r="H2" i="4"/>
  <c r="I1" i="4"/>
  <c r="I58" i="32" l="1"/>
  <c r="I57" i="32"/>
  <c r="I56" i="32"/>
  <c r="I62" i="32"/>
  <c r="I59" i="32"/>
  <c r="I61" i="32"/>
  <c r="I60" i="32"/>
  <c r="H13" i="21"/>
  <c r="I59" i="27"/>
  <c r="I58" i="27"/>
  <c r="I57" i="27"/>
  <c r="I61" i="27"/>
  <c r="I56" i="27"/>
  <c r="I62" i="27"/>
  <c r="I60" i="27"/>
  <c r="I62" i="33"/>
  <c r="I61" i="33"/>
  <c r="I59" i="33"/>
  <c r="I58" i="33"/>
  <c r="I57" i="33"/>
  <c r="I56" i="33"/>
  <c r="I60" i="33"/>
  <c r="H12" i="21"/>
  <c r="I62" i="25"/>
  <c r="I61" i="25"/>
  <c r="I58" i="25"/>
  <c r="I57" i="25"/>
  <c r="I59" i="25"/>
  <c r="I56" i="25"/>
  <c r="I60" i="25"/>
  <c r="I57" i="31"/>
  <c r="I62" i="31"/>
  <c r="I61" i="31"/>
  <c r="I59" i="31"/>
  <c r="I58" i="31"/>
  <c r="I56" i="31"/>
  <c r="I60" i="31"/>
  <c r="H9" i="21"/>
  <c r="I57" i="29"/>
  <c r="I56" i="29"/>
  <c r="I59" i="29"/>
  <c r="I58" i="29"/>
  <c r="I62" i="29"/>
  <c r="I61" i="29"/>
  <c r="I60" i="29"/>
  <c r="H8" i="21"/>
  <c r="H7" i="21"/>
  <c r="I56" i="28"/>
  <c r="I62" i="28"/>
  <c r="I61" i="28"/>
  <c r="I59" i="28"/>
  <c r="I58" i="28"/>
  <c r="I57" i="28"/>
  <c r="I60" i="28"/>
  <c r="I62" i="30"/>
  <c r="I61" i="30"/>
  <c r="I59" i="30"/>
  <c r="I58" i="30"/>
  <c r="I57" i="30"/>
  <c r="I56" i="30"/>
  <c r="I60" i="30"/>
  <c r="I62" i="24"/>
  <c r="I61" i="24"/>
  <c r="H11" i="21"/>
  <c r="H10" i="21"/>
  <c r="F116" i="31"/>
  <c r="F117" i="31" s="1"/>
  <c r="F116" i="30"/>
  <c r="F117" i="30" s="1"/>
  <c r="E116" i="28"/>
  <c r="E117" i="28" s="1"/>
  <c r="F116" i="28"/>
  <c r="F117" i="28" s="1"/>
  <c r="E116" i="27"/>
  <c r="E117" i="27" s="1"/>
  <c r="F116" i="25"/>
  <c r="F117" i="25" s="1"/>
  <c r="N79" i="24"/>
  <c r="I59" i="24"/>
  <c r="I58" i="24"/>
  <c r="I60" i="24"/>
  <c r="F116" i="24"/>
  <c r="F117" i="24" s="1"/>
  <c r="I53" i="4"/>
  <c r="I61" i="4" s="1"/>
  <c r="E116" i="4"/>
  <c r="E117" i="4" s="1"/>
  <c r="F116" i="4"/>
  <c r="F117" i="4" s="1"/>
  <c r="E116" i="25"/>
  <c r="E117" i="25" s="1"/>
  <c r="I108" i="33"/>
  <c r="E117" i="33"/>
  <c r="I10" i="21"/>
  <c r="I8" i="21"/>
  <c r="I57" i="24"/>
  <c r="I56" i="24"/>
  <c r="I108" i="4"/>
  <c r="I65" i="33" l="1"/>
  <c r="G5" i="21"/>
  <c r="D5" i="21"/>
  <c r="G16" i="21"/>
  <c r="M65" i="32"/>
  <c r="M65" i="30"/>
  <c r="M65" i="31"/>
  <c r="I65" i="32"/>
  <c r="M89" i="32" s="1"/>
  <c r="M65" i="25"/>
  <c r="I65" i="31"/>
  <c r="M89" i="31" s="1"/>
  <c r="I65" i="30"/>
  <c r="M89" i="30" s="1"/>
  <c r="M65" i="29"/>
  <c r="M65" i="28"/>
  <c r="I65" i="28"/>
  <c r="M89" i="28" s="1"/>
  <c r="I65" i="27"/>
  <c r="M89" i="27" s="1"/>
  <c r="H14" i="21"/>
  <c r="M65" i="33"/>
  <c r="M89" i="33"/>
  <c r="I65" i="25"/>
  <c r="M89" i="25" s="1"/>
  <c r="I65" i="29"/>
  <c r="M89" i="29" s="1"/>
  <c r="M65" i="27"/>
  <c r="I65" i="24"/>
  <c r="I57" i="4"/>
  <c r="I56" i="4"/>
  <c r="I62" i="4"/>
  <c r="I59" i="4"/>
  <c r="I58" i="4"/>
  <c r="I60" i="4"/>
  <c r="I13" i="21"/>
  <c r="I11" i="21"/>
  <c r="I85" i="24"/>
  <c r="I84" i="24"/>
  <c r="I83" i="24"/>
  <c r="I82" i="24"/>
  <c r="I7" i="21"/>
  <c r="I12" i="21"/>
  <c r="I14" i="21"/>
  <c r="M108" i="32" l="1"/>
  <c r="J13" i="21" s="1"/>
  <c r="M108" i="27"/>
  <c r="J8" i="21" s="1"/>
  <c r="I65" i="4"/>
  <c r="M108" i="29"/>
  <c r="J10" i="21" s="1"/>
  <c r="M65" i="4"/>
  <c r="I86" i="24"/>
  <c r="M89" i="24" s="1"/>
  <c r="M108" i="30"/>
  <c r="J11" i="21" s="1"/>
  <c r="M108" i="25"/>
  <c r="J7" i="21" s="1"/>
  <c r="D16" i="21"/>
  <c r="M108" i="33"/>
  <c r="J14" i="21" s="1"/>
  <c r="M108" i="31"/>
  <c r="J12" i="21" s="1"/>
  <c r="I9" i="21"/>
  <c r="M108" i="28"/>
  <c r="J9" i="21" s="1"/>
  <c r="M89" i="4" l="1"/>
  <c r="I12" i="2"/>
  <c r="I8" i="2"/>
  <c r="I10" i="2"/>
  <c r="I89" i="24"/>
  <c r="M65" i="24" s="1"/>
  <c r="M108" i="4"/>
  <c r="B14" i="21"/>
  <c r="B5" i="21"/>
  <c r="I6" i="2" l="1"/>
  <c r="F61" i="14"/>
  <c r="I25" i="2" s="1"/>
  <c r="J5" i="21"/>
  <c r="M108" i="24"/>
  <c r="J6" i="21" s="1"/>
  <c r="I6" i="21"/>
  <c r="J1" i="34"/>
  <c r="I30" i="2" l="1"/>
  <c r="F17" i="14"/>
  <c r="B13" i="21" l="1"/>
  <c r="B12" i="21"/>
  <c r="B11" i="21"/>
  <c r="B10" i="21"/>
  <c r="B9" i="21"/>
  <c r="B8" i="21"/>
  <c r="B7" i="21"/>
  <c r="B6" i="21"/>
  <c r="I5" i="21" l="1"/>
  <c r="J1" i="21" l="1"/>
  <c r="G2" i="22"/>
  <c r="H5" i="21" l="1"/>
  <c r="I1" i="2"/>
  <c r="G1" i="22" l="1"/>
  <c r="I45" i="2"/>
  <c r="I43" i="2"/>
  <c r="G2" i="23"/>
  <c r="G1" i="23"/>
  <c r="I41" i="2" l="1"/>
  <c r="I39" i="2" s="1"/>
  <c r="G31" i="23"/>
  <c r="E2" i="14" l="1"/>
  <c r="F23" i="14"/>
  <c r="E16" i="21" l="1"/>
  <c r="E17" i="21" s="1"/>
  <c r="G43" i="20"/>
  <c r="E59" i="2"/>
  <c r="F16" i="21"/>
  <c r="F17" i="21" s="1"/>
  <c r="O1" i="20"/>
  <c r="F1" i="14" l="1"/>
  <c r="F32" i="14"/>
  <c r="F33" i="14"/>
  <c r="F34" i="14"/>
  <c r="F35" i="14"/>
  <c r="F36" i="14"/>
  <c r="F37" i="14"/>
  <c r="F38" i="14"/>
  <c r="F31" i="14"/>
  <c r="F24" i="14"/>
  <c r="F25" i="14"/>
  <c r="F26" i="14"/>
  <c r="F6" i="14"/>
  <c r="F7" i="14"/>
  <c r="F11" i="14"/>
  <c r="F12" i="14"/>
  <c r="F13" i="14"/>
  <c r="F14" i="14"/>
  <c r="F15" i="14"/>
  <c r="F16" i="14"/>
  <c r="F18" i="14"/>
  <c r="F5" i="14"/>
  <c r="L17" i="2" l="1"/>
  <c r="I17" i="2" s="1"/>
  <c r="I15" i="2" l="1"/>
  <c r="I33" i="2" s="1"/>
  <c r="I50" i="2" s="1"/>
  <c r="I53" i="2" s="1"/>
  <c r="E20" i="14"/>
  <c r="E28" i="14"/>
  <c r="E40" i="14"/>
  <c r="J16" i="21" l="1"/>
  <c r="G63" i="15" l="1"/>
</calcChain>
</file>

<file path=xl/comments1.xml><?xml version="1.0" encoding="utf-8"?>
<comments xmlns="http://schemas.openxmlformats.org/spreadsheetml/2006/main">
  <authors>
    <author>Administrator</author>
    <author>Jörg Trübger</author>
  </authors>
  <commentList>
    <comment ref="F15" authorId="0" shapeId="0">
      <text>
        <r>
          <rPr>
            <sz val="8"/>
            <color indexed="81"/>
            <rFont val="Tahoma"/>
            <family val="2"/>
          </rPr>
          <t>Bitte ankreuzen bei sich jährlich wiederholender Förderung der gleichen Maßnahme</t>
        </r>
      </text>
    </comment>
    <comment ref="G16" authorId="1" shapeId="0">
      <text>
        <r>
          <rPr>
            <sz val="8"/>
            <color indexed="81"/>
            <rFont val="Tahoma"/>
            <family val="2"/>
          </rPr>
          <t xml:space="preserve">Das voreingestellte Datum kann überschrieben werden!
</t>
        </r>
      </text>
    </comment>
    <comment ref="G17" authorId="1" shapeId="0">
      <text>
        <r>
          <rPr>
            <b/>
            <sz val="8"/>
            <color indexed="81"/>
            <rFont val="Tahoma"/>
            <family val="2"/>
          </rPr>
          <t>Eintrag nur bei Änderungsantrag</t>
        </r>
      </text>
    </comment>
  </commentList>
</comments>
</file>

<file path=xl/comments10.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11.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12.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13.xml><?xml version="1.0" encoding="utf-8"?>
<comments xmlns="http://schemas.openxmlformats.org/spreadsheetml/2006/main">
  <authors>
    <author>Administrator</author>
  </authors>
  <commentList>
    <comment ref="B7" authorId="0" shapeId="0">
      <text>
        <r>
          <rPr>
            <b/>
            <sz val="8"/>
            <color indexed="81"/>
            <rFont val="Tahoma"/>
            <family val="2"/>
          </rPr>
          <t>Administrator:</t>
        </r>
        <r>
          <rPr>
            <sz val="8"/>
            <color indexed="81"/>
            <rFont val="Tahoma"/>
            <family val="2"/>
          </rPr>
          <t xml:space="preserve">
Hier sind die Kosten für Fahrten die unmittelbar zur Umsetzung des Projektes aufgewendet werden anzusetzen.</t>
        </r>
      </text>
    </comment>
    <comment ref="B37" authorId="0" shapeId="0">
      <text>
        <r>
          <rPr>
            <b/>
            <sz val="8"/>
            <color indexed="81"/>
            <rFont val="Tahoma"/>
            <family val="2"/>
          </rPr>
          <t>Administrator:</t>
        </r>
        <r>
          <rPr>
            <sz val="8"/>
            <color indexed="81"/>
            <rFont val="Tahoma"/>
            <family val="2"/>
          </rPr>
          <t xml:space="preserve">
Hier sind z.B. Fahrtkosten, Übernachtungskosten, Reisekosten für Fortbildungen, Fachveranstaltungen etc. anzusetzen</t>
        </r>
      </text>
    </comment>
  </commentList>
</comments>
</file>

<file path=xl/comments2.xml><?xml version="1.0" encoding="utf-8"?>
<comments xmlns="http://schemas.openxmlformats.org/spreadsheetml/2006/main">
  <authors>
    <author>Administrator</author>
  </authors>
  <commentList>
    <comment ref="B42" authorId="0" shapeId="0">
      <text>
        <r>
          <rPr>
            <b/>
            <sz val="8"/>
            <color indexed="81"/>
            <rFont val="Tahoma"/>
            <family val="2"/>
          </rPr>
          <t>Vorsteuerabzugsberechtigt sind Unternehmen, die Umsatzsteuer erheben und an das Finanzamt weiterleiten. Gemäß Pkt. 6.4 der ANBest.-P zählen bei Zuwendungsempfängern, die die Möglichkeit zum Vorsteuerabzug haben, nur die Preise ohne Umsatzsteuer als zuwendungsfähige Ausgaben.</t>
        </r>
        <r>
          <rPr>
            <sz val="8"/>
            <color indexed="81"/>
            <rFont val="Tahoma"/>
            <family val="2"/>
          </rPr>
          <t xml:space="preserve">
</t>
        </r>
      </text>
    </comment>
  </commentList>
</comments>
</file>

<file path=xl/comments3.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4.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5.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6.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7.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8.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comments9.xml><?xml version="1.0" encoding="utf-8"?>
<comments xmlns="http://schemas.openxmlformats.org/spreadsheetml/2006/main">
  <authors>
    <author>Administrator</author>
  </authors>
  <commentList>
    <comment ref="I24" authorId="0" shapeId="0">
      <text>
        <r>
          <rPr>
            <b/>
            <sz val="8"/>
            <color indexed="81"/>
            <rFont val="Tahoma"/>
            <family val="2"/>
          </rPr>
          <t xml:space="preserve">Administrator: </t>
        </r>
        <r>
          <rPr>
            <b/>
            <u/>
            <sz val="8"/>
            <color indexed="81"/>
            <rFont val="Tahoma"/>
            <family val="2"/>
          </rPr>
          <t>Berechnung der Nettojahresarbeitszeit</t>
        </r>
        <r>
          <rPr>
            <sz val="8"/>
            <color indexed="81"/>
            <rFont val="Tahoma"/>
            <family val="2"/>
          </rPr>
          <t xml:space="preserve">
Die Bruttojahresarbeitszeit einer Vollzeitkkraft beträgt:
 52 Wochen x 40 Stunden + 1 Tag x 8 Stunden = 2088 Stunden.
</t>
        </r>
        <r>
          <rPr>
            <u/>
            <sz val="8"/>
            <color indexed="81"/>
            <rFont val="Tahoma"/>
            <family val="2"/>
          </rPr>
          <t>Davon sind im Rahmen der Berechnung der Nettojahresarbeitszeit abzuziehen:</t>
        </r>
        <r>
          <rPr>
            <sz val="8"/>
            <color indexed="81"/>
            <rFont val="Tahoma"/>
            <family val="2"/>
          </rPr>
          <t xml:space="preserve">
</t>
        </r>
        <r>
          <rPr>
            <u/>
            <sz val="8"/>
            <color indexed="81"/>
            <rFont val="Tahoma"/>
            <family val="2"/>
          </rPr>
          <t>Allgemeine Minderzeiten:</t>
        </r>
        <r>
          <rPr>
            <sz val="8"/>
            <color indexed="81"/>
            <rFont val="Tahoma"/>
            <family val="2"/>
          </rPr>
          <t xml:space="preserve">
- Urlaubstage (Anzahl der Tage x 8 Stunden)
- Arbeitsfreie Tage (Anzahl der Tage x 8 Stunden)
- Wochenfeiertage (Anzahl der Tage x 8 Stunden)
- Fortbildungstage (Anzahl der Tage x 8 Stunden)
- Krankheitstage (Anzahl der Tage x 8 Stunden)
</t>
        </r>
        <r>
          <rPr>
            <u/>
            <sz val="8"/>
            <color indexed="81"/>
            <rFont val="Tahoma"/>
            <family val="2"/>
          </rPr>
          <t>Auf Basis der verbleibenden Jahresarbeitszeit nach Abzug der allgemeinen Minderzeiten sind besondere Minderzeiten abzuziehen wie z.B.:</t>
        </r>
        <r>
          <rPr>
            <sz val="8"/>
            <color indexed="81"/>
            <rFont val="Tahoma"/>
            <family val="2"/>
          </rPr>
          <t xml:space="preserve">
- Vor- und Nachbereitung (Minuten pro Woche)
- Planung und Dokumentation (Minuten pro Woche)
- Teamberatung (Minuten pro Woche)
- Supervision (Minuten pro Woche)
- ... (Minuten pro Woche)
</t>
        </r>
        <r>
          <rPr>
            <b/>
            <u/>
            <sz val="8"/>
            <color indexed="81"/>
            <rFont val="Tahoma"/>
            <family val="2"/>
          </rPr>
          <t>Bitte die Berechnung der Nettojahresarbeitszeit im nebenstehenden Berechnugsfeld vornehmen! Der errechnete Wert wird automatisch in dieses Feld übernommen!</t>
        </r>
      </text>
    </comment>
  </commentList>
</comments>
</file>

<file path=xl/sharedStrings.xml><?xml version="1.0" encoding="utf-8"?>
<sst xmlns="http://schemas.openxmlformats.org/spreadsheetml/2006/main" count="2053" uniqueCount="623">
  <si>
    <t>1.</t>
  </si>
  <si>
    <t>Private Mittel</t>
  </si>
  <si>
    <t>Eigenmittel des Antragstellers</t>
  </si>
  <si>
    <t>1.1</t>
  </si>
  <si>
    <t>1.2</t>
  </si>
  <si>
    <t>1.3</t>
  </si>
  <si>
    <t xml:space="preserve">Summe private Mittel: </t>
  </si>
  <si>
    <t>2.</t>
  </si>
  <si>
    <t>Öffentliche Mittel</t>
  </si>
  <si>
    <t>2.1</t>
  </si>
  <si>
    <t>2.2</t>
  </si>
  <si>
    <t>2.3</t>
  </si>
  <si>
    <t>Gesamtsumme der Einnahmen:</t>
  </si>
  <si>
    <t>3.</t>
  </si>
  <si>
    <t>Ausgaben</t>
  </si>
  <si>
    <t>Personalkosten</t>
  </si>
  <si>
    <t>Personal</t>
  </si>
  <si>
    <t>Leitung</t>
  </si>
  <si>
    <t>Verwaltung</t>
  </si>
  <si>
    <t>Verwaltungskosten</t>
  </si>
  <si>
    <t>4.</t>
  </si>
  <si>
    <t>5.</t>
  </si>
  <si>
    <t>Angaben zu der/dem beantragten Mitarbeiter/in</t>
  </si>
  <si>
    <t>Tätigkeit im beantragten Projekt</t>
  </si>
  <si>
    <t>Name, Vorname</t>
  </si>
  <si>
    <t>Qualifikation</t>
  </si>
  <si>
    <t>Geburtsdatum</t>
  </si>
  <si>
    <t>Einstellungsdatum im Unternehmen</t>
  </si>
  <si>
    <t>Ist der Arbeitsvertrag befristet?</t>
  </si>
  <si>
    <t>Wöchentlich geschuldete Arbeitszeit gemäß Arbeitsvertrag</t>
  </si>
  <si>
    <t xml:space="preserve">Davon im beantragten Projekt beschäftigt </t>
  </si>
  <si>
    <t>Im beantragten Projekt beschäftigt vom</t>
  </si>
  <si>
    <t>bis</t>
  </si>
  <si>
    <t>Stunden pro Woche</t>
  </si>
  <si>
    <t>Die/der Mitarbeiter/in wird vergütet nach:</t>
  </si>
  <si>
    <t>Entgeltgruppe</t>
  </si>
  <si>
    <t>Erfahrungsstufe</t>
  </si>
  <si>
    <t>TVöD</t>
  </si>
  <si>
    <t>Befristung bis</t>
  </si>
  <si>
    <t xml:space="preserve">Tarifvertrag    </t>
  </si>
  <si>
    <t xml:space="preserve">Berechnung des Jahresbruttogehaltes: </t>
  </si>
  <si>
    <t>Betrag</t>
  </si>
  <si>
    <t>für Anzahl Monate</t>
  </si>
  <si>
    <t xml:space="preserve">Sofern im Jahresverlauf das monatliche Bruttogehalt voneinander abweicht (z.B. durch Tariferhöhung, Stufenanstieg) sind die unterschiedlichen Monatsbeträge mit der dazugehörigen Anzahl der Monate anzugeben. </t>
  </si>
  <si>
    <t>Vermögenswirksame Leistungen</t>
  </si>
  <si>
    <t>pro Monat</t>
  </si>
  <si>
    <t>Gesamtbruttovergütung inkl. Sonderzahlung pro Jahr</t>
  </si>
  <si>
    <t>Zuzügl. AG-Beiträge</t>
  </si>
  <si>
    <t>Rentenversicherung</t>
  </si>
  <si>
    <t>Arbeitslosenversicherung</t>
  </si>
  <si>
    <t>Krankenversicherung</t>
  </si>
  <si>
    <t>Pflegeversicherung</t>
  </si>
  <si>
    <t>Berufsgenossenschaft</t>
  </si>
  <si>
    <t>Insolvenzgeld</t>
  </si>
  <si>
    <t>Umlage U2</t>
  </si>
  <si>
    <t>Sonstiges</t>
  </si>
  <si>
    <t>Davon Anteil Leitungstätigkeit oder</t>
  </si>
  <si>
    <t>Anteil Verwaltungstätigkeit</t>
  </si>
  <si>
    <t>Anlage Personalkosten</t>
  </si>
  <si>
    <t>a)</t>
  </si>
  <si>
    <t>b)</t>
  </si>
  <si>
    <t>c)</t>
  </si>
  <si>
    <t>d)</t>
  </si>
  <si>
    <t>e)</t>
  </si>
  <si>
    <t>f)</t>
  </si>
  <si>
    <t>g)</t>
  </si>
  <si>
    <t>h)</t>
  </si>
  <si>
    <t>i)</t>
  </si>
  <si>
    <t>j)</t>
  </si>
  <si>
    <t>Betriebskosten gesamt:</t>
  </si>
  <si>
    <t>Anteil Projekt</t>
  </si>
  <si>
    <t>Kosten Projekt</t>
  </si>
  <si>
    <t>Betriebsnotwendige Aufwendungen gesamt:</t>
  </si>
  <si>
    <t>Betriebsnotwendige Aufwendungen</t>
  </si>
  <si>
    <t>Verwaltungskosten gesamt:</t>
  </si>
  <si>
    <t>2.1   Betriebskosten</t>
  </si>
  <si>
    <t>2.2   Betriebsnotwendige Aufwendungen</t>
  </si>
  <si>
    <t>2.3   Verwaltungskosten</t>
  </si>
  <si>
    <t>Antrag</t>
  </si>
  <si>
    <t>Landratsamt Altenburger Land</t>
  </si>
  <si>
    <t>Eingangsstempel</t>
  </si>
  <si>
    <t xml:space="preserve">Fachbereich Soziales, Jugend und Gesundheit </t>
  </si>
  <si>
    <t>Erstantrag</t>
  </si>
  <si>
    <t>Änderungsantrag</t>
  </si>
  <si>
    <t>Datum Antrag:</t>
  </si>
  <si>
    <t>Aktenzeichen:</t>
  </si>
  <si>
    <t>A) Antragsteller</t>
  </si>
  <si>
    <t>Unternehmen/</t>
  </si>
  <si>
    <t>Straße, Hausnummer</t>
  </si>
  <si>
    <t>PLZ</t>
  </si>
  <si>
    <t>Ort</t>
  </si>
  <si>
    <t>E-Mail-Adresse</t>
  </si>
  <si>
    <t>Telefon</t>
  </si>
  <si>
    <t>Funktion</t>
  </si>
  <si>
    <t>Fax</t>
  </si>
  <si>
    <t>Vorhabensbezeichnung</t>
  </si>
  <si>
    <t>C) Bankverbindung</t>
  </si>
  <si>
    <t>Zahlungsempfänger</t>
  </si>
  <si>
    <t>Kreditinstitut</t>
  </si>
  <si>
    <t>IBAN</t>
  </si>
  <si>
    <t>BIC</t>
  </si>
  <si>
    <t>Hinweis zum Subventionsbetrug</t>
  </si>
  <si>
    <t>- verbleibt beim Antragsteller -</t>
  </si>
  <si>
    <t>§ 264 StGB (Auszug)</t>
  </si>
  <si>
    <t>Subventionsbetrug</t>
  </si>
  <si>
    <t>(1)</t>
  </si>
  <si>
    <t>Mit Freiheitsstrafe bis zu fünf Jahren oder mit Geldstrafe wird bestraft, wer</t>
  </si>
  <si>
    <t>einer für die Bewilligung einer Subvention zuständigen Behörde oder einer anderen in das Subventionsverfahren</t>
  </si>
  <si>
    <t>eingeschalteten Stelle oder Person (Subventionsgeber) über subventionserhebliche Tatsachen für sich oder einen</t>
  </si>
  <si>
    <t>anderen unrichtige oder unvollständige Angaben macht, die für ihn oder den anderen vorteilhaft sind,</t>
  </si>
  <si>
    <t>einen Gegenstand oder eine Geldleistung, deren Verwendung durch Rechtsvorschriften oder durch den Subventions-</t>
  </si>
  <si>
    <t>geber im Hinblick auf eine Subvention beschränkt ist, entgegen der Verwendungsbeschränkung verwendet,</t>
  </si>
  <si>
    <t>den Subventionsgeber entgegen den Rechtsvorschriften über die Subventionsvergabe über subventionserhebliche</t>
  </si>
  <si>
    <t>Tatsachen in Unkenntnis lässt oder</t>
  </si>
  <si>
    <t>in einem Subventionsverfahren eine durch unrichtige oder unvollständige Angaben erlangte Bescheinigung über eine</t>
  </si>
  <si>
    <t>Subventionsberechtigung oder über subventionserhebliche Tatsachen gebraucht.</t>
  </si>
  <si>
    <t>(2)</t>
  </si>
  <si>
    <t>In besonders schweren Fällen ist die Strafe Freiheitsstrafe von sechs Monaten bis zu zehn Jahren. Ein besonders schwerer</t>
  </si>
  <si>
    <t>Fall liegt in der Regel vor, wenn der Täter</t>
  </si>
  <si>
    <t>aus grobem Eigennutz oder unter Verwendung nachgemachter oder verfälschter Belege für sich oder einen anderen</t>
  </si>
  <si>
    <t>eine nicht gerechtfertigte Subvention großen Ausmaßes erlangt,</t>
  </si>
  <si>
    <t>seine Befugnisse oder seine Stellung als Amtsträger missbraucht oder</t>
  </si>
  <si>
    <t>die Mithilfe eines Amtsträgers ausnutzt, der seine Befugnisse oder seine Stellung missbraucht.</t>
  </si>
  <si>
    <t>(3)</t>
  </si>
  <si>
    <t>§ 263 Abs. 5 gilt entsprechend.</t>
  </si>
  <si>
    <t>(4)</t>
  </si>
  <si>
    <t>Wer in den Fällen des Absatzes 1 Nr. 1 bis 3 leichtfertig handelt, wird mit Freiheitsstrafe bis zu drei Jahren oder mit Geldstrafe</t>
  </si>
  <si>
    <t>bestraft.</t>
  </si>
  <si>
    <t>(5)</t>
  </si>
  <si>
    <t>Nach den Absätzen 1 und 4 wird nicht bestraft, wer freiwillig verhindert, dass auf Grund der Tat die Subvention gewährt</t>
  </si>
  <si>
    <t>wird. Wird die Subvention ohne Zutun des Täters nicht gewährt, so wird er straflos, wenn er sich freiwillig und ernsthaft</t>
  </si>
  <si>
    <t>bemüht, das Gewähren der Subvention zu verhindern.</t>
  </si>
  <si>
    <t>(6)</t>
  </si>
  <si>
    <t>Neben einer Freiheitsstrafe von mindestens einem Jahr wegen einer Straftat nach den Absätzen 1 bis 3 kann das Gericht die</t>
  </si>
  <si>
    <t>Fähigkeit, öffentliche Ämter zu bekleiden, und die Fähigkeit, Rechte aus öffentlichen Wahlen zu erlangen, aberkennen (§ 45</t>
  </si>
  <si>
    <t>Abs. 2). Gegenstände, auf die sich die Tat bezieht, können eingezogen werden; § 74a ist anzuwenden.</t>
  </si>
  <si>
    <t>(7)</t>
  </si>
  <si>
    <t>Subvention im Sinne dieser Vorschrift ist</t>
  </si>
  <si>
    <t>eine Leistung aus öffentlichen Mitteln nach Bundes- oder Landesrecht an Betriebe oder Unternehmen, die wenigstens</t>
  </si>
  <si>
    <t>zum Teil</t>
  </si>
  <si>
    <t>ohne marktmäßige Gegenleistung gewährt wird und</t>
  </si>
  <si>
    <t>der Förderung der Wirtschaft dienen soll,</t>
  </si>
  <si>
    <t>eine Leistung aus öffentlichen Mitteln nach dem Recht der Europäischen Gemeinschaften, die wenigstens zum Teil</t>
  </si>
  <si>
    <t>ohne marktmäßige Gegenleistung gewährt wird.</t>
  </si>
  <si>
    <t>Betrieb oder Unternehmen im Sinne des Satzes 1 Nr. 1 ist auch das öffentliche Unternehmen.</t>
  </si>
  <si>
    <t>(8)</t>
  </si>
  <si>
    <t>Subventionserheblich im Sinne des Absatzes 1 sind Tatsachen,</t>
  </si>
  <si>
    <t>die durch Gesetz oder auf Grund eines Gesetzes von dem Subventionsgeber als subventionserheblich bezeichnet</t>
  </si>
  <si>
    <t>sind oder</t>
  </si>
  <si>
    <t>von denen die Bewilligung, Gewährung, Rückforderung, Weitergewährung oder das Belassen einer Subvention oder</t>
  </si>
  <si>
    <t>eines Subventionsvorteils gesetzlich abhängig ist.</t>
  </si>
  <si>
    <t>§ 3 SubvG: Offenbarungspflicht bei der Inanspruchnahme von Subventionen</t>
  </si>
  <si>
    <t>Der Subventionsnehmer ist verpflichtet, dem Subventionsgeber unverzüglich alle Tatsachen mitzuteilen, die der Bewilligung,</t>
  </si>
  <si>
    <t>Gewährung, Weitergewährung, Inanspruchnahme oder dem Belassen der Subvention oder des Subventionsvorteils</t>
  </si>
  <si>
    <t>entgegenstehen oder für die Rückforderung der Subvention oder des Subventionsvorteils erheblich sind. Besonders</t>
  </si>
  <si>
    <t>bestehende Pflichten zur Offenbarung bleiben unberührt.</t>
  </si>
  <si>
    <t>Wer einen Gegenstand oder eine Geldleistung, deren Verwendung durch Gesetz oder durch den Subventionsgeber im</t>
  </si>
  <si>
    <t>Hinblick auf eine Subvention beschränkt ist, entgegen der Verwendungsbeschränkung verwenden will, hat dies rechtzeitig</t>
  </si>
  <si>
    <t>vorher dem Subventionsgeber anzuzeigen.</t>
  </si>
  <si>
    <t>§ 4 SubvG: Scheingeschäfte, Missbrauch von Gestaltungsmöglichkeiten</t>
  </si>
  <si>
    <t>Scheingeschäfte und Scheinhandlungen sind für die Bewilligung, Gewährung, Rückforderung und Weitergewährung oder das</t>
  </si>
  <si>
    <t>Belassen einer Subvention oder eines Subventionsvorteils unerheblich. Wird durch ein Scheingeschäft oder eine</t>
  </si>
  <si>
    <t>Scheinhandlung ein anderer Sachverhalt verdeckt, so ist der verdeckte Sachverhalt für die Bewilligung, Gewährung,</t>
  </si>
  <si>
    <t>Rückforderung, Weitergewährung oder das Belassen der Subvention oder des Subventionsvorteils maßgebend.</t>
  </si>
  <si>
    <t>Die Bewilligung oder Gewährung einer Subvention oder eines Subventionsvorteils ist ausgeschlossen, wenn im</t>
  </si>
  <si>
    <t>Zusammenhang mit einer beantragten Subvention ein Rechtsgeschäft oder eine Handlung unter Missbrauch von</t>
  </si>
  <si>
    <t>Gestaltungsmöglichkeiten vorgenommen wird. Ein Missbrauch liegt vor, wenn jemand eine den gegebenen Tatsachen und</t>
  </si>
  <si>
    <t>Verhältnissen unangemessene Gestaltungsmöglichkeit benutzt, um eine Subvention oder einen Subventionsvorteil für sich</t>
  </si>
  <si>
    <t>oder einen anderen in Anspruch zu nehmen oder zu nutzen, obwohl dies dem Subventionszweck widerspricht. Dies ist</t>
  </si>
  <si>
    <t>namentlich dann anzunehmen, wenn die förmlichen Voraussetzungen einer Subvention oder eines Subventionsvorteils in</t>
  </si>
  <si>
    <t>einer dem Subventionszweck widersprechenden Weise künstlich geschaffen werden.</t>
  </si>
  <si>
    <t>§ 5 SubvG: Herausgabe von Subventionsvorteilen</t>
  </si>
  <si>
    <t>Hinblick auf eine Subvention beschränkt ist, entgegen der Verwendungsbeschränkung verwendet und dadurch einen Vorteil</t>
  </si>
  <si>
    <t>erlangt, hat diesen dem Subventionsgeber herauszugeben.</t>
  </si>
  <si>
    <t>Für den Umfang der Herausgabe gelten die Vorschriften des Bürgerlichen Gesetzbuches über die Herausgabe einer</t>
  </si>
  <si>
    <t>ungerechtfertigten Bereicherung entsprechend. Auf den Wegfall der Bereicherung kann sich der Herausgabepflichtige nicht</t>
  </si>
  <si>
    <t>berufen, soweit er die Verwendungsbeschränkung kannte oder infolge grober Fahrlässigkeit nicht kannte.</t>
  </si>
  <si>
    <t>Besonders bestehende Verpflichtungen zur Herausgabe bleiben unberührt.</t>
  </si>
  <si>
    <t>Art des Trägers:</t>
  </si>
  <si>
    <t>öffentlich-rechtlich</t>
  </si>
  <si>
    <t>privatrechtlich</t>
  </si>
  <si>
    <t>Bitte auswählen!</t>
  </si>
  <si>
    <t>dropdown-Liste Rechtformen</t>
  </si>
  <si>
    <t>CAR (karitativ o. kirchlich)</t>
  </si>
  <si>
    <t>GmbH (Ges. mit beschr. Haftung)</t>
  </si>
  <si>
    <t>Aktiengesellschaft (AG)</t>
  </si>
  <si>
    <t>AG &amp; Co.KG, AG &amp; Co.OHG</t>
  </si>
  <si>
    <t>Anstalt öffentlichen Rechts</t>
  </si>
  <si>
    <t>eingetr. Verein (e.V)</t>
  </si>
  <si>
    <t>GbR mit ges. Haftung</t>
  </si>
  <si>
    <t>Stiftung (öff-recht.u. priv)</t>
  </si>
  <si>
    <t>Vers.V. a. Gegens. (VVaG)</t>
  </si>
  <si>
    <t>Partnerschaft</t>
  </si>
  <si>
    <t>Bund</t>
  </si>
  <si>
    <t>wirtschaftlicher Verein</t>
  </si>
  <si>
    <t>Anstalt Liechtenstein</t>
  </si>
  <si>
    <t>sonstige Gemeinschaft</t>
  </si>
  <si>
    <t>dropdown-Liste Art des Trägers</t>
  </si>
  <si>
    <t>sonstiger Träger</t>
  </si>
  <si>
    <t>ja</t>
  </si>
  <si>
    <t>nein</t>
  </si>
  <si>
    <t>Unterschrift</t>
  </si>
  <si>
    <t>Bitte eine ausführliche Beschreibung des Vorhabens in einer gesonderten Anlage beifügen!</t>
  </si>
  <si>
    <t>Rechtsform:</t>
  </si>
  <si>
    <t>Ort, Datum</t>
  </si>
  <si>
    <t>Nr. der Anlage</t>
  </si>
  <si>
    <t>Bezeichnung</t>
  </si>
  <si>
    <t>Folgende Anlagen sind Bestandteil des Antrages:</t>
  </si>
  <si>
    <t>Mit dem Antrag sind folgende Anlagen einzureichen:</t>
  </si>
  <si>
    <t>nicht zutreffend</t>
  </si>
  <si>
    <t>liegt dem
Antrag bei</t>
  </si>
  <si>
    <t>wird nachgereicht</t>
  </si>
  <si>
    <t>Zielsetzung/Konzeption, (Kurz-)Beschreibung des Projektes</t>
  </si>
  <si>
    <t>im Original</t>
  </si>
  <si>
    <t>Tätigkeitsbeschreibung des Personals</t>
  </si>
  <si>
    <t>in Kopie</t>
  </si>
  <si>
    <t>Qualifikationsnachweis des Personals</t>
  </si>
  <si>
    <t>Nachweis der öffentlichen Förderung bzw. anderer
Finanzierungsquellen</t>
  </si>
  <si>
    <t>Unterschrifts-/Vertretungsberechtigung</t>
  </si>
  <si>
    <t>Vorlage Original</t>
  </si>
  <si>
    <t>Auszug aus Handels-/Vereinsregister</t>
  </si>
  <si>
    <t>Satzung/Gesellschaftervertrag</t>
  </si>
  <si>
    <t>Kooperationsverträge (wenn Bestandteil des Projektes)</t>
  </si>
  <si>
    <t>G) Subventionsrechtliche Erklärung des Antragstellers</t>
  </si>
  <si>
    <t xml:space="preserve">1. </t>
  </si>
  <si>
    <t>Allgemeine Erklärung des Antragstellers</t>
  </si>
  <si>
    <t>Der Antragsteller erklärt, dass</t>
  </si>
  <si>
    <t>und dem Thüringer Subventionsgesetz (Thür SubV) vom 16.12.1996 (GVBl. S. 319) sind und er sich wegen</t>
  </si>
  <si>
    <t>unrichtigen, unvollständigen und unterlassenen Angaben wegen Subventionsbetruges strafbar machen kann.</t>
  </si>
  <si>
    <t>Subventionserheblich sind insbesondere alle Tatsachen auf die die Fußnoten dieses Antragsformulars</t>
  </si>
  <si>
    <t>hinweisen.</t>
  </si>
  <si>
    <t>dieser Antragsvorlage) und er diese zur Kenntnis genommen hat.</t>
  </si>
  <si>
    <t>ihm ferner bekannt ist, dass er verpflichtet ist, der Bewilligungsbehörde mitzuteilen, sobald sich Umstände</t>
  </si>
  <si>
    <t>ändern, die subventionserhebliche Tatsachen betreffen.</t>
  </si>
  <si>
    <t>Durchführung und Abrechnung des beantragten Förderverfahrens gesichert erscheint. Die Angaben werden nicht</t>
  </si>
  <si>
    <t>an Dritte übermittelt.</t>
  </si>
  <si>
    <t>1.4</t>
  </si>
  <si>
    <t>die antragsgemäße Durchführung des Projektes gewährleistet ist, insbesondere dass er nicht überschuldet ist</t>
  </si>
  <si>
    <t>und über eine geordnete Buchführung und ausreichend qualifiziertes Personal verfügt.</t>
  </si>
  <si>
    <t>1.5</t>
  </si>
  <si>
    <t>die Gesamtfinanzierung im beschriebenen Vorhaben bei Gewährung der beantragten Zuwendung gesichert ist.</t>
  </si>
  <si>
    <t>1.6</t>
  </si>
  <si>
    <t>1.7</t>
  </si>
  <si>
    <t>kein Insolvenzeröffnungsverfahren anhängig ist.</t>
  </si>
  <si>
    <t>1.8</t>
  </si>
  <si>
    <t>kein Insolvenzverfahren eröffnet wurde.</t>
  </si>
  <si>
    <t>1.9</t>
  </si>
  <si>
    <t>keine Eintragung im Schuldnerverzeichnis nach Maßgabe des § 882b ZPO besteht.</t>
  </si>
  <si>
    <t>1.10</t>
  </si>
  <si>
    <t>ihm bekannt ist, dass er bis zum Zeitpunkt der Bewilligung verpflichtet ist, das unmittelbare Bevorstehen eines</t>
  </si>
  <si>
    <t>Insolvenzverfahrens unverzüglich mitzuteilen.</t>
  </si>
  <si>
    <t>Erklärung zum Antrag</t>
  </si>
  <si>
    <t>mit dem Projekt noch nicht begonnen wurde und auch vor Bekanntgabe des Zuwendungsbescheides nicht</t>
  </si>
  <si>
    <t>begonnen wird.</t>
  </si>
  <si>
    <t xml:space="preserve">ihm bekannt ist, dass ein Vorhabensbeginn vor Erteilung des Zuwendungsbescheides die Förderung </t>
  </si>
  <si>
    <t>ausschließt, bzw. dass bei Vorliegen einer Zustimmung zum vorzeitigen Maßnahmebeginn kein Anspruch auf</t>
  </si>
  <si>
    <t>eine Förderung besteht.</t>
  </si>
  <si>
    <t>2.4</t>
  </si>
  <si>
    <t>Leistungsvertrages als Vorhabensbeginn zu werten ist.</t>
  </si>
  <si>
    <t>2.5</t>
  </si>
  <si>
    <t>er hiermit einen Antrag auf Zustimmung zum vorzeitigen Maßnahmebeginn stellt:</t>
  </si>
  <si>
    <t>2.6</t>
  </si>
  <si>
    <t>Projekt erhalten hat, angegeben hat und nachträgliche Förderungen unverzüglich mitteilt.</t>
  </si>
  <si>
    <t>2.7</t>
  </si>
  <si>
    <t>finanziert werden sollen, keine anderen Finanzmittel dauerhaft zur Verfügung stehen oder beantragt werden.</t>
  </si>
  <si>
    <t>2.8</t>
  </si>
  <si>
    <t>2.9</t>
  </si>
  <si>
    <t>er an der Datenerhebung zur Erfolgskontrolle mitwirkt und die angeforderten Angaben in der im</t>
  </si>
  <si>
    <t>Bewilligungsbescheid festgelegten Form und Frist zur Verfügung stellen wird.</t>
  </si>
  <si>
    <t>2.10</t>
  </si>
  <si>
    <t>ihm bekannt ist, dass die erhobenen Daten vom Landratsamt Altenburger Land erfasst werden und für Planungs-</t>
  </si>
  <si>
    <t xml:space="preserve">zwecke und zur Beantragung von Landes-, Bundes- bzw. ESF-Mittel weiterverwendet werden. </t>
  </si>
  <si>
    <t>2.11</t>
  </si>
  <si>
    <t>2.12</t>
  </si>
  <si>
    <t>die diesem Antrag (einschließlich beigefügter Antragsunterlagen) gemachten Angaben vollständig und richtig</t>
  </si>
  <si>
    <t>sind.</t>
  </si>
  <si>
    <t>2.13</t>
  </si>
  <si>
    <t>werden kann, als die Zuwendung durch in wesentlicher Beziehung unrichtige oder unvollständige Angaben</t>
  </si>
  <si>
    <t>oder sonst zu Unrecht erlangt wurde. In diesem Falle ist er verpflichtet, die Zuwendung zurückzuzahlen und</t>
  </si>
  <si>
    <t>gemäß § 49a Thüringer Verwaltungsverfahrensgesetz (GVBl. Nr. 11/2009 vom 28.08.2009) zu verzinsen.</t>
  </si>
  <si>
    <t>Erweiterte Datenschutzerklärung</t>
  </si>
  <si>
    <t xml:space="preserve">Landes-, Bundes- und/oder ESF-Mittel. </t>
  </si>
  <si>
    <t>Für den Fall, dass dem Landratsamt Altenburger Land bereits personenbezogene Daten vom Antragsteller im</t>
  </si>
  <si>
    <t xml:space="preserve">Rahmen anderer Anträge und/oder Förderungen vorliegen bzw. in deren Kontext von ihm zugehen, stimmt der </t>
  </si>
  <si>
    <t>Antragsteller der Verarbeitung dieser Daten für diesen Antrag und die sich gegebenenfalls anschließende</t>
  </si>
  <si>
    <t>Förderung zu. Hierdurch soll insbesondere eine effiziente und kundenorientierte Vorgangsbearbeitung er-</t>
  </si>
  <si>
    <t>Dem Antragsteller ist bekannt, dass er diese Einwilligung jederzeit widerrufen kann. Sofern dadurch eine</t>
  </si>
  <si>
    <t>Freigabeerklärung</t>
  </si>
  <si>
    <t>ihm bekannt ist, dass der Abschluss eines der Durchführung des Projektes zuzurechnenden Lieferungs- und</t>
  </si>
  <si>
    <t>er bei öffentlich wirksamen Darstellungen des Trägers (Presseveröffentlichungen, Berichte usw.)</t>
  </si>
  <si>
    <t>ihm bekannt ist, dass der auf Basis des Antrages erlassene Zuwendungsbescheid insoweit aufgehoben</t>
  </si>
  <si>
    <t>die Förderung des Projektes aus Mitteln des Landkreises Altenburger Land in geeigneter Form erwähnen wird.</t>
  </si>
  <si>
    <t>die für das beantragte Projekt genutzten bzw. anzuschaffenden Güter, Gebäude, Gebäudeteile, Ausstattungs- und</t>
  </si>
  <si>
    <t>Einrichtungsgegenstände sowie Fahrzeuge nicht bereits aus öffentlichen Mitteln gefördert werden bzw. wurden.</t>
  </si>
  <si>
    <t>er zum Vorsteuerabzug allgemein oder für das hier beantragte Projekt</t>
  </si>
  <si>
    <t>und er die sich ggf. ergebenden Vorteile im Ausgaben- und Finanzierungsplan ausgewiesen hat.</t>
  </si>
  <si>
    <t>im Sinne § 264 Strafgesetzbuch in Verbindung mit §§ 3 bis 5 Subventionsgesetz vom 29.07.1976 (BGBl. S. 2037)</t>
  </si>
  <si>
    <t>ihm bekannt ist, dass die Angaben zur Antragsberechtigung und zum Verwendungszweck subventionserheblich</t>
  </si>
  <si>
    <t xml:space="preserve">ihm die Auszüge zu § 264 StGB und die Auszüge zu §§ 3 - 5 Subventionsgesetz ausgehändigt wurden (Anlage </t>
  </si>
  <si>
    <t>Die nachfolgenden Erklärungen sind unter anderem erforderlich, um prüfen zu können, ob eine ordnungsgemäße</t>
  </si>
  <si>
    <t xml:space="preserve">er seinen Zahlungsverpflichtungen, insbesondere der Verpflichtung zur Zahlung von Steuern und Sozialabgaben </t>
  </si>
  <si>
    <t>jederzeit fristgerecht nachgekommen ist.</t>
  </si>
  <si>
    <t>*** Status- und Funktionsbezeichnungen dieses Antrages gelten jeweils in weiblicher und männlicher Form ***</t>
  </si>
  <si>
    <t>Daten sind Voraussetzung für die Entscheidung über die Bewilligung bzw. Belassung der beantragten Zuwendung</t>
  </si>
  <si>
    <t>gem. der dem Antrag zugrunde liegenden Richtlinien bzw. Antragsberatung. Die erhobenen Daten sind weiterhin</t>
  </si>
  <si>
    <t>Grundlage für die Evaluierung des Projektes und Verwendung für Planungszwecke bzw. die Beantragung von</t>
  </si>
  <si>
    <t>möglicht werden.</t>
  </si>
  <si>
    <t>sachgerechte Bearbeitung des Antrages nicht mehr durchführbar ist, kann dies die Ablehnung des Antrages zur</t>
  </si>
  <si>
    <t>Folge haben.</t>
  </si>
  <si>
    <t>Tätigkeit</t>
  </si>
  <si>
    <t>Tätigkeitsumfang im Projekt</t>
  </si>
  <si>
    <t>Lfd. Nr.</t>
  </si>
  <si>
    <t>Anlage Private Mittel</t>
  </si>
  <si>
    <r>
      <t>Beginn des Projektes</t>
    </r>
    <r>
      <rPr>
        <vertAlign val="superscript"/>
        <sz val="10"/>
        <rFont val="Calibri"/>
        <family val="2"/>
        <scheme val="minor"/>
      </rPr>
      <t>1</t>
    </r>
  </si>
  <si>
    <r>
      <t>Ende des Projektes</t>
    </r>
    <r>
      <rPr>
        <vertAlign val="superscript"/>
        <sz val="10"/>
        <rFont val="Calibri"/>
        <family val="2"/>
        <scheme val="minor"/>
      </rPr>
      <t>1</t>
    </r>
  </si>
  <si>
    <r>
      <t>Einrichtung</t>
    </r>
    <r>
      <rPr>
        <vertAlign val="superscript"/>
        <sz val="10"/>
        <rFont val="Calibri"/>
        <family val="2"/>
        <scheme val="minor"/>
      </rPr>
      <t>1</t>
    </r>
  </si>
  <si>
    <r>
      <t>Anschrift</t>
    </r>
    <r>
      <rPr>
        <vertAlign val="superscript"/>
        <sz val="10"/>
        <rFont val="Calibri"/>
        <family val="2"/>
        <scheme val="minor"/>
      </rPr>
      <t>1</t>
    </r>
  </si>
  <si>
    <r>
      <t>E) Angaben zum Antragsteller</t>
    </r>
    <r>
      <rPr>
        <b/>
        <vertAlign val="superscript"/>
        <sz val="11"/>
        <color theme="1"/>
        <rFont val="Calibri"/>
        <family val="2"/>
        <scheme val="minor"/>
      </rPr>
      <t>1</t>
    </r>
  </si>
  <si>
    <t>TVöD-Vergleich (VKA bzw. SuE) des Personals</t>
  </si>
  <si>
    <t>Spenden an den Träger</t>
  </si>
  <si>
    <t>Einnahmen aus Sponsoring</t>
  </si>
  <si>
    <r>
      <t>2)</t>
    </r>
    <r>
      <rPr>
        <i/>
        <sz val="8"/>
        <color theme="1"/>
        <rFont val="Calibri"/>
        <family val="2"/>
      </rPr>
      <t xml:space="preserve">   Als Personalausgaben können nur Ausgaben für Mitarbeiter/innen beantragt werden, die mit der Umsetzung des Projektes beauftragt sind und die in einem sozialversicherungspflichtigen Beschäftigungsverhältnis oder in einem vergleichbaren Status mit dem Zuwendungsempfänger stehen. Bei Beantragung von Zuwendungen des Landkreises Altenburger Land sind die Personalkosten durch Vorlage des Arbeitsvertrages und der Gehalts- oder Lohnzettel bzw. des Lohnjournals nachzuweisen. Pauschale oder kumulierte Angaben zum Gesamtpersonal sind nicht anerkennungsfähig.</t>
    </r>
  </si>
  <si>
    <t>Soweit bei der Antragstellung das Projektpersonal noch nicht bekannt ist, werden die Personalausgaben anhand der Tätigkeitsbeschreibung auf der Grundlage der gültigen Tarifgruppe des zugrunde liegenden Flächentarifvertrages kalkuliert. Die endgültige Abrechnung im Rahmen der Verwendungsnachweisführung erfolgt auf Basis der konkreten Personalausgabenbelege (tatsächlicher Zahlungsfluss). Als Nachweis für die Ausgaben dienen Dokumente aus der Lohnbuchhaltung, wie beispielsweise Lohnjournale, Gehaltsabrechnungen, Überweisungslisten mit Kontoauszügen.</t>
  </si>
  <si>
    <t>Der aktuelle Besetzungsplan des Projektteams ist dem Landkreis Altenburger Land mitzuteilen. Änderungen im Besetzungsplan während der Projektlaufzeit sind unverzüglich anzuzeigen.</t>
  </si>
  <si>
    <r>
      <t>Übersicht Personal</t>
    </r>
    <r>
      <rPr>
        <vertAlign val="superscript"/>
        <sz val="10"/>
        <color theme="1"/>
        <rFont val="Calibri"/>
        <family val="2"/>
        <scheme val="minor"/>
      </rPr>
      <t xml:space="preserve"> 2</t>
    </r>
  </si>
  <si>
    <r>
      <t>Jahresbrutto-gesamtkosten</t>
    </r>
    <r>
      <rPr>
        <vertAlign val="superscript"/>
        <sz val="11"/>
        <color theme="1"/>
        <rFont val="Calibri"/>
        <family val="2"/>
        <scheme val="minor"/>
      </rPr>
      <t>2</t>
    </r>
  </si>
  <si>
    <t>Für Mitarbeiter/innen, die im Verhältnis zur regelmäßigen wöchentlichen Arbeitszeit lt. Arbeitsvertrag nur anteilig im Projekt oder gleichzeitig in mehreren Projekten arbeiten, sind tägliche Stundennachweise fortlaufend zu führen und auf Anforderung einzureichen.</t>
  </si>
  <si>
    <t>Zinsen</t>
  </si>
  <si>
    <t>Erlöse aus Vermögensverwaltung</t>
  </si>
  <si>
    <t>Mitgliedsbeiträge</t>
  </si>
  <si>
    <t>Eigenmittel gesamt:</t>
  </si>
  <si>
    <t>Erlöse aus Veräußerung von Anlagevermögen, das nicht dem Projekt zuzuordnen ist</t>
  </si>
  <si>
    <t>Bare Geldbestände aus dem Vermögen des Projektträgers</t>
  </si>
  <si>
    <t>Einnahmen</t>
  </si>
  <si>
    <t>Anlage Öffentliche Mittel</t>
  </si>
  <si>
    <r>
      <t>fremde Dienstleistungen</t>
    </r>
    <r>
      <rPr>
        <vertAlign val="superscript"/>
        <sz val="9"/>
        <rFont val="Calibri"/>
        <family val="2"/>
        <scheme val="minor"/>
      </rPr>
      <t>3</t>
    </r>
  </si>
  <si>
    <r>
      <t>Reisekosten, Fahrgelder</t>
    </r>
    <r>
      <rPr>
        <vertAlign val="superscript"/>
        <sz val="9"/>
        <rFont val="Calibri"/>
        <family val="2"/>
        <scheme val="minor"/>
      </rPr>
      <t>3</t>
    </r>
  </si>
  <si>
    <r>
      <t>Abschreibungen</t>
    </r>
    <r>
      <rPr>
        <vertAlign val="superscript"/>
        <sz val="9"/>
        <rFont val="Calibri"/>
        <family val="2"/>
        <scheme val="minor"/>
      </rPr>
      <t>3</t>
    </r>
  </si>
  <si>
    <r>
      <t>Verzinsung des Anlagekapitals</t>
    </r>
    <r>
      <rPr>
        <vertAlign val="superscript"/>
        <sz val="9"/>
        <rFont val="Calibri"/>
        <family val="2"/>
        <scheme val="minor"/>
      </rPr>
      <t>3</t>
    </r>
  </si>
  <si>
    <r>
      <t>Miete, Pacht, Erbbauzinsen, Leasinggebühren</t>
    </r>
    <r>
      <rPr>
        <vertAlign val="superscript"/>
        <sz val="9"/>
        <rFont val="Calibri"/>
        <family val="2"/>
        <scheme val="minor"/>
      </rPr>
      <t>3</t>
    </r>
  </si>
  <si>
    <r>
      <t>Instandhaltung/-setzung, GWG</t>
    </r>
    <r>
      <rPr>
        <vertAlign val="superscript"/>
        <sz val="9"/>
        <rFont val="Calibri"/>
        <family val="2"/>
        <scheme val="minor"/>
      </rPr>
      <t>3</t>
    </r>
  </si>
  <si>
    <r>
      <t>betriebsnotwendige Versicherungen</t>
    </r>
    <r>
      <rPr>
        <vertAlign val="superscript"/>
        <sz val="9"/>
        <rFont val="Calibri"/>
        <family val="2"/>
        <scheme val="minor"/>
      </rPr>
      <t>3</t>
    </r>
  </si>
  <si>
    <r>
      <t>Verbands- und Organisationsbeiträge</t>
    </r>
    <r>
      <rPr>
        <vertAlign val="superscript"/>
        <sz val="9"/>
        <rFont val="Calibri"/>
        <family val="2"/>
        <scheme val="minor"/>
      </rPr>
      <t>3</t>
    </r>
  </si>
  <si>
    <r>
      <t>Haus- und Fensterreinigung durch fremde Betriebe</t>
    </r>
    <r>
      <rPr>
        <vertAlign val="superscript"/>
        <sz val="9"/>
        <rFont val="Calibri"/>
        <family val="2"/>
        <scheme val="minor"/>
      </rPr>
      <t>3</t>
    </r>
  </si>
  <si>
    <r>
      <t>Energie, Heizmaterial jeder Art (feste Brennstoffe, Öl, Gas)</t>
    </r>
    <r>
      <rPr>
        <vertAlign val="superscript"/>
        <sz val="9"/>
        <rFont val="Calibri"/>
        <family val="2"/>
        <scheme val="minor"/>
      </rPr>
      <t>3</t>
    </r>
  </si>
  <si>
    <r>
      <t>Reinigungs- und Putzmaterial</t>
    </r>
    <r>
      <rPr>
        <vertAlign val="superscript"/>
        <sz val="9"/>
        <rFont val="Calibri"/>
        <family val="2"/>
        <scheme val="minor"/>
      </rPr>
      <t>3</t>
    </r>
  </si>
  <si>
    <r>
      <t>Reinigung, Pflege und Instandhaltung</t>
    </r>
    <r>
      <rPr>
        <vertAlign val="superscript"/>
        <sz val="9"/>
        <rFont val="Calibri"/>
        <family val="2"/>
        <scheme val="minor"/>
      </rPr>
      <t>3</t>
    </r>
  </si>
  <si>
    <r>
      <t>Steuern (Grundsteuer, Kfz-Steuer)</t>
    </r>
    <r>
      <rPr>
        <vertAlign val="superscript"/>
        <sz val="9"/>
        <rFont val="Calibri"/>
        <family val="2"/>
        <scheme val="minor"/>
      </rPr>
      <t>3</t>
    </r>
  </si>
  <si>
    <r>
      <t>Gebühren, z.B. für Müllabfuhr, Schornsteinfeger, TÜV</t>
    </r>
    <r>
      <rPr>
        <vertAlign val="superscript"/>
        <sz val="9"/>
        <rFont val="Calibri"/>
        <family val="2"/>
        <scheme val="minor"/>
      </rPr>
      <t>3</t>
    </r>
  </si>
  <si>
    <r>
      <t>Wasser, Abwasser</t>
    </r>
    <r>
      <rPr>
        <vertAlign val="superscript"/>
        <sz val="9"/>
        <rFont val="Calibri"/>
        <family val="2"/>
        <scheme val="minor"/>
      </rPr>
      <t>3</t>
    </r>
  </si>
  <si>
    <r>
      <t>Bürobedarf, Drucksachen, Vordrucke, EDV-Kosten</t>
    </r>
    <r>
      <rPr>
        <vertAlign val="superscript"/>
        <sz val="9"/>
        <rFont val="Calibri"/>
        <family val="2"/>
        <scheme val="minor"/>
      </rPr>
      <t>3</t>
    </r>
  </si>
  <si>
    <r>
      <t>Porti, Kleinfrachten, Bankgebühren</t>
    </r>
    <r>
      <rPr>
        <vertAlign val="superscript"/>
        <sz val="9"/>
        <rFont val="Calibri"/>
        <family val="2"/>
        <scheme val="minor"/>
      </rPr>
      <t>3</t>
    </r>
  </si>
  <si>
    <r>
      <t>Telefon, Fax, Internet</t>
    </r>
    <r>
      <rPr>
        <vertAlign val="superscript"/>
        <sz val="9"/>
        <rFont val="Calibri"/>
        <family val="2"/>
        <scheme val="minor"/>
      </rPr>
      <t>3</t>
    </r>
  </si>
  <si>
    <r>
      <t>Fachzeitschriften</t>
    </r>
    <r>
      <rPr>
        <vertAlign val="superscript"/>
        <sz val="9"/>
        <rFont val="Calibri"/>
        <family val="2"/>
        <scheme val="minor"/>
      </rPr>
      <t>3</t>
    </r>
  </si>
  <si>
    <r>
      <t>Öffentlichkeitsarbeit, Werbekosten</t>
    </r>
    <r>
      <rPr>
        <vertAlign val="superscript"/>
        <sz val="9"/>
        <rFont val="Calibri"/>
        <family val="2"/>
        <scheme val="minor"/>
      </rPr>
      <t>3</t>
    </r>
  </si>
  <si>
    <t xml:space="preserve">Summe öffentliche Mittel: </t>
  </si>
  <si>
    <r>
      <t>Geldwerte Leistungen des Projektträgers (z.B. Personalgestellung)</t>
    </r>
    <r>
      <rPr>
        <vertAlign val="superscript"/>
        <sz val="9"/>
        <rFont val="Calibri"/>
        <family val="2"/>
        <scheme val="minor"/>
      </rPr>
      <t>4</t>
    </r>
  </si>
  <si>
    <r>
      <t>Sonstige Erlöse</t>
    </r>
    <r>
      <rPr>
        <vertAlign val="superscript"/>
        <sz val="9"/>
        <rFont val="Calibri"/>
        <family val="2"/>
        <scheme val="minor"/>
      </rPr>
      <t>4</t>
    </r>
  </si>
  <si>
    <r>
      <t>Einnahmen des Projektes</t>
    </r>
    <r>
      <rPr>
        <vertAlign val="superscript"/>
        <sz val="9"/>
        <rFont val="Calibri"/>
        <family val="2"/>
        <scheme val="minor"/>
      </rPr>
      <t>4</t>
    </r>
  </si>
  <si>
    <r>
      <t>Teilnehmerbeiträge, Elternbeiträge u.ä.</t>
    </r>
    <r>
      <rPr>
        <vertAlign val="superscript"/>
        <sz val="9"/>
        <rFont val="Calibri"/>
        <family val="2"/>
        <scheme val="minor"/>
      </rPr>
      <t>4</t>
    </r>
  </si>
  <si>
    <r>
      <t>Projektbezogene und zweckgebundene Spenden</t>
    </r>
    <r>
      <rPr>
        <vertAlign val="superscript"/>
        <sz val="9"/>
        <rFont val="Calibri"/>
        <family val="2"/>
        <scheme val="minor"/>
      </rPr>
      <t>4</t>
    </r>
  </si>
  <si>
    <r>
      <t>Projektbezogenes oder zweckgebundenes Sponsoring</t>
    </r>
    <r>
      <rPr>
        <vertAlign val="superscript"/>
        <sz val="9"/>
        <rFont val="Calibri"/>
        <family val="2"/>
        <scheme val="minor"/>
      </rPr>
      <t>4</t>
    </r>
  </si>
  <si>
    <r>
      <t>Entgeltfreie Zurverfügungstellung von Anlagegütern, die im Rahmen des Projektes genutzt werden</t>
    </r>
    <r>
      <rPr>
        <vertAlign val="superscript"/>
        <sz val="9"/>
        <rFont val="Calibri"/>
        <family val="2"/>
        <scheme val="minor"/>
      </rPr>
      <t>4</t>
    </r>
  </si>
  <si>
    <r>
      <t>Einnahmen aus U1 oder U2 für projektbezogenes Personal</t>
    </r>
    <r>
      <rPr>
        <vertAlign val="superscript"/>
        <sz val="9"/>
        <rFont val="Calibri"/>
        <family val="2"/>
        <scheme val="minor"/>
      </rPr>
      <t>4</t>
    </r>
  </si>
  <si>
    <r>
      <t>Einnahmen aus Vermögensverwaltung (z.B. aus Unter- oder Weitervermietung von dem Projekt zuzuordnenden Anlagegütern)</t>
    </r>
    <r>
      <rPr>
        <vertAlign val="superscript"/>
        <sz val="9"/>
        <rFont val="Calibri"/>
        <family val="2"/>
        <scheme val="minor"/>
      </rPr>
      <t>4</t>
    </r>
  </si>
  <si>
    <r>
      <t>Einnahmen aus Veräußerung von Anlagevermögen, das direkt dem Projekt zuzuordnen ist</t>
    </r>
    <r>
      <rPr>
        <vertAlign val="superscript"/>
        <sz val="9"/>
        <rFont val="Calibri"/>
        <family val="2"/>
        <scheme val="minor"/>
      </rPr>
      <t>4</t>
    </r>
  </si>
  <si>
    <r>
      <t>Sonstige Einnahmen</t>
    </r>
    <r>
      <rPr>
        <vertAlign val="superscript"/>
        <sz val="9"/>
        <rFont val="Calibri"/>
        <family val="2"/>
        <scheme val="minor"/>
      </rPr>
      <t>4</t>
    </r>
  </si>
  <si>
    <r>
      <t>Zuwendungen aus Mitteln der Europäischen Union (z.B. ESF o.ä.)</t>
    </r>
    <r>
      <rPr>
        <vertAlign val="superscript"/>
        <sz val="9"/>
        <rFont val="Calibri"/>
        <family val="2"/>
        <scheme val="minor"/>
      </rPr>
      <t>5</t>
    </r>
  </si>
  <si>
    <r>
      <t>Zuwendungen aus Bundesmitteln</t>
    </r>
    <r>
      <rPr>
        <vertAlign val="superscript"/>
        <sz val="9"/>
        <rFont val="Calibri"/>
        <family val="2"/>
        <scheme val="minor"/>
      </rPr>
      <t>5</t>
    </r>
  </si>
  <si>
    <r>
      <t>Zuwendungen aus Mitteln des Freistaates Thüringen</t>
    </r>
    <r>
      <rPr>
        <vertAlign val="superscript"/>
        <sz val="9"/>
        <rFont val="Calibri"/>
        <family val="2"/>
        <scheme val="minor"/>
      </rPr>
      <t>5</t>
    </r>
  </si>
  <si>
    <r>
      <t>Zuwendungen aus städtischen bzw. gemeindlichen Mitteln</t>
    </r>
    <r>
      <rPr>
        <vertAlign val="superscript"/>
        <sz val="9"/>
        <rFont val="Calibri"/>
        <family val="2"/>
        <scheme val="minor"/>
      </rPr>
      <t>5</t>
    </r>
  </si>
  <si>
    <r>
      <t>Sonstige kommunale Mittel</t>
    </r>
    <r>
      <rPr>
        <vertAlign val="superscript"/>
        <sz val="9"/>
        <rFont val="Calibri"/>
        <family val="2"/>
        <scheme val="minor"/>
      </rPr>
      <t>5</t>
    </r>
  </si>
  <si>
    <r>
      <t>Erstattungen von Sozialleistungsträgern (gem. § 12 SGB I), die dem Projekt zuzuordnen sind (insbesondere für die Erbringung von Sozialleistungen gem. §§ 18 bis 29 SGB I)</t>
    </r>
    <r>
      <rPr>
        <vertAlign val="superscript"/>
        <sz val="9"/>
        <rFont val="Calibri"/>
        <family val="2"/>
        <scheme val="minor"/>
      </rPr>
      <t>5</t>
    </r>
  </si>
  <si>
    <r>
      <t>Sonstige öffentliche Mittel</t>
    </r>
    <r>
      <rPr>
        <vertAlign val="superscript"/>
        <sz val="9"/>
        <rFont val="Calibri"/>
        <family val="2"/>
        <scheme val="minor"/>
      </rPr>
      <t>5</t>
    </r>
  </si>
  <si>
    <r>
      <t>1)</t>
    </r>
    <r>
      <rPr>
        <i/>
        <sz val="9"/>
        <color theme="1"/>
        <rFont val="Calibri"/>
        <family val="2"/>
        <scheme val="minor"/>
      </rPr>
      <t xml:space="preserve">   Siehe Fußnote Seite 1 des Antrages</t>
    </r>
  </si>
  <si>
    <r>
      <rPr>
        <i/>
        <vertAlign val="superscript"/>
        <sz val="9"/>
        <color theme="1"/>
        <rFont val="Calibri"/>
        <family val="2"/>
        <scheme val="minor"/>
      </rPr>
      <t>4)</t>
    </r>
    <r>
      <rPr>
        <i/>
        <sz val="9"/>
        <color theme="1"/>
        <rFont val="Calibri"/>
        <family val="2"/>
        <scheme val="minor"/>
      </rPr>
      <t xml:space="preserve">   Die einzelnen Beträge sind durch geeignete Nachweise (Verträge, Kontoauszüge, Rechnungen, Testate, Prüfvermerke o.ä.) zu plausibilisieren und ggf. auf gesonderter Anlage detailliert zu untersetzen!</t>
    </r>
  </si>
  <si>
    <t>Ausgaben- und Finanzierungsplan</t>
  </si>
  <si>
    <t xml:space="preserve">Gesamtsumme der Ausgaben: </t>
  </si>
  <si>
    <r>
      <t xml:space="preserve">Ansprechpartner </t>
    </r>
    <r>
      <rPr>
        <vertAlign val="superscript"/>
        <sz val="10"/>
        <rFont val="Calibri"/>
        <family val="2"/>
        <scheme val="minor"/>
      </rPr>
      <t>1</t>
    </r>
  </si>
  <si>
    <r>
      <t>Ansprechpartner</t>
    </r>
    <r>
      <rPr>
        <vertAlign val="superscript"/>
        <sz val="10"/>
        <rFont val="Calibri"/>
        <family val="2"/>
        <scheme val="minor"/>
      </rPr>
      <t xml:space="preserve"> 1</t>
    </r>
  </si>
  <si>
    <t>Einnahmen gesamt:</t>
  </si>
  <si>
    <t>Die/der Mitarbeiter/in erhält Honorar:</t>
  </si>
  <si>
    <t>Die/der Mitarbeiter/in ist angestellt:</t>
  </si>
  <si>
    <t>Datum des Honorarvertrages</t>
  </si>
  <si>
    <t>Ist der Honorarvertrag befristet?</t>
  </si>
  <si>
    <t>Vereinbarter monatlicher Tätigkeitsumfang im Projekt</t>
  </si>
  <si>
    <t>Stunden pro Monat</t>
  </si>
  <si>
    <t>Gesamtumfang</t>
  </si>
  <si>
    <t>Stunden pro Jahr</t>
  </si>
  <si>
    <t>Honorar pro Stunde</t>
  </si>
  <si>
    <t>Vereinbartes Honorar brutto</t>
  </si>
  <si>
    <r>
      <rPr>
        <i/>
        <vertAlign val="superscript"/>
        <sz val="9"/>
        <color theme="1"/>
        <rFont val="Calibri"/>
        <family val="2"/>
        <scheme val="minor"/>
      </rPr>
      <t>5)</t>
    </r>
    <r>
      <rPr>
        <i/>
        <sz val="9"/>
        <color theme="1"/>
        <rFont val="Calibri"/>
        <family val="2"/>
        <scheme val="minor"/>
      </rPr>
      <t xml:space="preserve">   Die einzelnen Beträge sind durch geeignete Nachweise (Zuwendungsbescheide, Verträge, Kontoauszüge, Abrechnungen, Testate, Prüfvermerke o.ä.) zu plausibilisieren und ggf. auf gesonderter Anlage detailliert zu untersetzen!</t>
    </r>
  </si>
  <si>
    <t>Lindenaustraße 9</t>
  </si>
  <si>
    <t>04600  Altenburg</t>
  </si>
  <si>
    <t>nicht berechtigt ist</t>
  </si>
  <si>
    <t>berechtigt ist</t>
  </si>
  <si>
    <r>
      <rPr>
        <sz val="11"/>
        <rFont val="Calibri"/>
        <family val="2"/>
        <scheme val="minor"/>
      </rPr>
      <t>auf Gewährung einer Zuwendung nach der Richtlinie bzw. für:</t>
    </r>
    <r>
      <rPr>
        <vertAlign val="superscript"/>
        <sz val="9"/>
        <rFont val="Calibri"/>
        <family val="2"/>
        <scheme val="minor"/>
      </rPr>
      <t>1</t>
    </r>
  </si>
  <si>
    <t>Eingangsvermerk - durch LRA auszufüllen</t>
  </si>
  <si>
    <r>
      <t>D) Beim Landkreis Altenburger Land beantragte Zuwendung:</t>
    </r>
    <r>
      <rPr>
        <b/>
        <vertAlign val="superscript"/>
        <sz val="11"/>
        <rFont val="Calibri"/>
        <family val="2"/>
        <scheme val="minor"/>
      </rPr>
      <t>1</t>
    </r>
  </si>
  <si>
    <t>Pauschale je Kilometer</t>
  </si>
  <si>
    <r>
      <t xml:space="preserve">Grundvergütung (gerechnet auf </t>
    </r>
    <r>
      <rPr>
        <u/>
        <sz val="8"/>
        <rFont val="Calibri"/>
        <family val="2"/>
        <scheme val="minor"/>
      </rPr>
      <t>Vollzeit)</t>
    </r>
  </si>
  <si>
    <r>
      <t>Beantragtes Jahresbruttogesamtgehalt</t>
    </r>
    <r>
      <rPr>
        <sz val="9"/>
        <rFont val="Calibri"/>
        <family val="2"/>
        <scheme val="minor"/>
      </rPr>
      <t xml:space="preserve"> </t>
    </r>
    <r>
      <rPr>
        <vertAlign val="superscript"/>
        <sz val="9"/>
        <rFont val="Calibri"/>
        <family val="2"/>
        <scheme val="minor"/>
      </rPr>
      <t>2</t>
    </r>
  </si>
  <si>
    <r>
      <t>Beantragtes Jahresgesamthonorar</t>
    </r>
    <r>
      <rPr>
        <sz val="9"/>
        <rFont val="Calibri"/>
        <family val="2"/>
        <scheme val="minor"/>
      </rPr>
      <t xml:space="preserve"> </t>
    </r>
    <r>
      <rPr>
        <vertAlign val="superscript"/>
        <sz val="9"/>
        <rFont val="Calibri"/>
        <family val="2"/>
        <scheme val="minor"/>
      </rPr>
      <t>2</t>
    </r>
  </si>
  <si>
    <r>
      <t xml:space="preserve">2) </t>
    </r>
    <r>
      <rPr>
        <i/>
        <sz val="9"/>
        <rFont val="Calibri"/>
        <family val="2"/>
        <scheme val="minor"/>
      </rPr>
      <t xml:space="preserve">  Siehe Fußnote Seite "Übersicht Personal" des Antrages</t>
    </r>
  </si>
  <si>
    <t>für Honorarkraft</t>
  </si>
  <si>
    <t>dropdown Befristung</t>
  </si>
  <si>
    <t xml:space="preserve">Im beantragten Projekt beschäftigt </t>
  </si>
  <si>
    <t>vom</t>
  </si>
  <si>
    <t>Befristung vom</t>
  </si>
  <si>
    <t>Pauschalbeitrag Krankenversicherung</t>
  </si>
  <si>
    <t>Pauschalbeitrag Rentenversicherung</t>
  </si>
  <si>
    <t>Einheitliche Pauschalsteuer</t>
  </si>
  <si>
    <t>Honorar</t>
  </si>
  <si>
    <t>Geringfügigkeit</t>
  </si>
  <si>
    <r>
      <rPr>
        <b/>
        <sz val="8"/>
        <rFont val="Calibri"/>
        <family val="2"/>
        <scheme val="minor"/>
      </rPr>
      <t>Fahrtkosten</t>
    </r>
    <r>
      <rPr>
        <b/>
        <vertAlign val="superscript"/>
        <sz val="8"/>
        <rFont val="Calibri"/>
        <family val="2"/>
        <scheme val="minor"/>
      </rPr>
      <t>6</t>
    </r>
    <r>
      <rPr>
        <b/>
        <sz val="8"/>
        <rFont val="Calibri"/>
        <family val="2"/>
        <scheme val="minor"/>
      </rPr>
      <t xml:space="preserve"> </t>
    </r>
    <r>
      <rPr>
        <sz val="8"/>
        <rFont val="Calibri"/>
        <family val="2"/>
        <scheme val="minor"/>
      </rPr>
      <t xml:space="preserve">   </t>
    </r>
    <r>
      <rPr>
        <sz val="7"/>
        <rFont val="Calibri"/>
        <family val="2"/>
        <scheme val="minor"/>
      </rPr>
      <t xml:space="preserve">                    Geplante Kilometer</t>
    </r>
  </si>
  <si>
    <r>
      <t>sonstige allgemeine Betriebskosten</t>
    </r>
    <r>
      <rPr>
        <vertAlign val="superscript"/>
        <sz val="9"/>
        <rFont val="Calibri"/>
        <family val="2"/>
        <scheme val="minor"/>
      </rPr>
      <t xml:space="preserve">3 </t>
    </r>
    <r>
      <rPr>
        <sz val="9"/>
        <rFont val="Calibri"/>
        <family val="2"/>
        <scheme val="minor"/>
      </rPr>
      <t>und/oder</t>
    </r>
  </si>
  <si>
    <r>
      <t>Treibstoffe und Schmiermittel</t>
    </r>
    <r>
      <rPr>
        <vertAlign val="superscript"/>
        <sz val="9"/>
        <rFont val="Calibri"/>
        <family val="2"/>
        <scheme val="minor"/>
      </rPr>
      <t xml:space="preserve">3 </t>
    </r>
    <r>
      <rPr>
        <sz val="9"/>
        <rFont val="Calibri"/>
        <family val="2"/>
        <scheme val="minor"/>
      </rPr>
      <t>und/oder</t>
    </r>
  </si>
  <si>
    <r>
      <t>Fahrtkosten</t>
    </r>
    <r>
      <rPr>
        <vertAlign val="superscript"/>
        <sz val="9"/>
        <rFont val="Calibri"/>
        <family val="2"/>
        <scheme val="minor"/>
      </rPr>
      <t>3</t>
    </r>
  </si>
  <si>
    <r>
      <rPr>
        <b/>
        <i/>
        <vertAlign val="superscript"/>
        <sz val="9"/>
        <rFont val="Calibri"/>
        <family val="2"/>
        <scheme val="minor"/>
      </rPr>
      <t>6)</t>
    </r>
    <r>
      <rPr>
        <i/>
        <vertAlign val="superscript"/>
        <sz val="9"/>
        <rFont val="Calibri"/>
        <family val="2"/>
        <scheme val="minor"/>
      </rPr>
      <t xml:space="preserve"> </t>
    </r>
    <r>
      <rPr>
        <i/>
        <sz val="9"/>
        <rFont val="Calibri"/>
        <family val="2"/>
        <scheme val="minor"/>
      </rPr>
      <t>Die Fahrtkosten der Honorkraft werden im Ausgaben- und Finanzierungsplan unter Punkt 2.1 ausgewiesen</t>
    </r>
  </si>
  <si>
    <r>
      <t xml:space="preserve">Betriebskosten </t>
    </r>
    <r>
      <rPr>
        <vertAlign val="superscript"/>
        <sz val="10"/>
        <color theme="1"/>
        <rFont val="Calibri"/>
        <family val="2"/>
        <scheme val="minor"/>
      </rPr>
      <t>6</t>
    </r>
  </si>
  <si>
    <t>geplante Kilometer</t>
  </si>
  <si>
    <t>Angaben zur Berechnung der Fahrtkosten:</t>
  </si>
  <si>
    <t>Vergütung je Kilometer</t>
  </si>
  <si>
    <t>Stunden je Monat im Projekt</t>
  </si>
  <si>
    <t>Nachweis der Gemeinnützigkeit</t>
  </si>
  <si>
    <r>
      <t>4.1   Eigenmittel des Antragstellers</t>
    </r>
    <r>
      <rPr>
        <b/>
        <vertAlign val="superscript"/>
        <sz val="10"/>
        <rFont val="Calibri"/>
        <family val="2"/>
        <scheme val="minor"/>
      </rPr>
      <t>1</t>
    </r>
  </si>
  <si>
    <r>
      <t>4.2   Einnahmen</t>
    </r>
    <r>
      <rPr>
        <b/>
        <vertAlign val="superscript"/>
        <sz val="10"/>
        <rFont val="Calibri"/>
        <family val="2"/>
        <scheme val="minor"/>
      </rPr>
      <t>1</t>
    </r>
  </si>
  <si>
    <r>
      <t>5.   Öffentliche Mittel</t>
    </r>
    <r>
      <rPr>
        <b/>
        <vertAlign val="superscript"/>
        <sz val="11"/>
        <rFont val="Calibri"/>
        <family val="2"/>
        <scheme val="minor"/>
      </rPr>
      <t>1</t>
    </r>
  </si>
  <si>
    <t>4.1</t>
  </si>
  <si>
    <t>4.2</t>
  </si>
  <si>
    <t>Honorarkosten</t>
  </si>
  <si>
    <t>Sachkosten</t>
  </si>
  <si>
    <t>Sonstige Kosten</t>
  </si>
  <si>
    <t>Umlage U2 in %</t>
  </si>
  <si>
    <t>Der Antragsteller erklärt, dass die im Rahmen des Projektes betroffenen Personen der Erhebung,</t>
  </si>
  <si>
    <t>Die Daten werden unter den Voraussetzungen der gesetzlichen Datenschutzbestimmungen gespeichert und nach</t>
  </si>
  <si>
    <t>Ablauf der Aufbewahrungsfristen gelöscht.</t>
  </si>
  <si>
    <t>Verarbeitung und Speicherung von personenbezogenen Daten im Zusammenhang mit dem Antrags- und</t>
  </si>
  <si>
    <t>Zuwendungsverfahren zustimmen. Die schriftliche Zustimmung liegt dem Antragsteller vor.</t>
  </si>
  <si>
    <t>Entgelt je Stunde im Projekt</t>
  </si>
  <si>
    <t>Gesamtbrutto</t>
  </si>
  <si>
    <t>Stunden gesamt für Projekttätigkeit</t>
  </si>
  <si>
    <t>Wöchentliche Arbeitszeit einer Vollzeitkraft</t>
  </si>
  <si>
    <t>Datenschutzerklärung Förderverfahren</t>
  </si>
  <si>
    <t xml:space="preserve">Das Landratsamt Altenburger Land beachtet im Rahmen des Zuwendungsverfahrens die gesetzlichen Bestimmungen der Datenschutz-Grundverordnung (DS-GVO) sowie des Thüringer Datenschutzgesetzes (ThürDSG) vom 6. Juni 2018. </t>
  </si>
  <si>
    <r>
      <t>1.</t>
    </r>
    <r>
      <rPr>
        <b/>
        <sz val="7"/>
        <color theme="1"/>
        <rFont val="Times New Roman"/>
        <family val="1"/>
      </rPr>
      <t xml:space="preserve">   </t>
    </r>
    <r>
      <rPr>
        <b/>
        <sz val="11"/>
        <color theme="1"/>
        <rFont val="Arial"/>
        <family val="2"/>
      </rPr>
      <t>Name und Anschrift des für die Verarbeitung Verantwortlichen</t>
    </r>
  </si>
  <si>
    <t>Verantwortlich im Sinne von Art. 13 Abs. 1 Buchstabe a) DSGVO ist:</t>
  </si>
  <si>
    <t>Behördeninterne/r Datenschutzbeauftragte*r im Sinne von Art. 13 Abs. 1 Buchstabe b) DSGVO:</t>
  </si>
  <si>
    <t>Herr Landrat Uwe Melzer</t>
  </si>
  <si>
    <t>Datenschutzbeauftragter</t>
  </si>
  <si>
    <t>Lindenaustraße 9, 04600 Altenburg</t>
  </si>
  <si>
    <t>Telefon: 03447 568-200</t>
  </si>
  <si>
    <t>E-Mail: buero.landrat@altenburgerland.de</t>
  </si>
  <si>
    <r>
      <t>2.</t>
    </r>
    <r>
      <rPr>
        <b/>
        <sz val="7"/>
        <color theme="1"/>
        <rFont val="Times New Roman"/>
        <family val="1"/>
      </rPr>
      <t xml:space="preserve">   </t>
    </r>
    <r>
      <rPr>
        <b/>
        <sz val="11"/>
        <color theme="1"/>
        <rFont val="Arial"/>
        <family val="2"/>
      </rPr>
      <t>Verarbeitung von Daten und Informationen</t>
    </r>
  </si>
  <si>
    <t>Das Landratsamt Altenburger Land ist zuständige Bewilligungs- und Prüfbehörde im Rahmen verschiedener Förderprogramme. Zur Bearbeitung eines Antrags auf Fördermittel und zur Prüfung einer zweckmäßigen Verwendung der Mittel benötigen wir ggf. folgende Informationen von Ihnen, an der Maßnahme teilnehmenden Personen bzw. des von Ihnen beschäftigten Personals:</t>
  </si>
  <si>
    <t>&gt;       Kontaktdaten</t>
  </si>
  <si>
    <t>&gt;       Personalstammdaten</t>
  </si>
  <si>
    <t xml:space="preserve">       Geschlecht)</t>
  </si>
  <si>
    <t>&gt;       Qualifikation</t>
  </si>
  <si>
    <t>&gt;     Schulabschluss</t>
  </si>
  <si>
    <t>&gt;       Arbeitsvertragliche Grundlagen</t>
  </si>
  <si>
    <t>&gt;     Ausbildungsnachweise</t>
  </si>
  <si>
    <t>&gt;       Zahlungs- und Abrechnungsdaten</t>
  </si>
  <si>
    <t>&gt;     Behinderung</t>
  </si>
  <si>
    <t>&gt;       Angaben zur Tätigkeit</t>
  </si>
  <si>
    <t>&gt;     Familienstand</t>
  </si>
  <si>
    <t>&gt;       Erwerbsstatus</t>
  </si>
  <si>
    <t>&gt;     Anzahl von Kindern</t>
  </si>
  <si>
    <t>&gt;       Wohnstatus</t>
  </si>
  <si>
    <t xml:space="preserve">&gt;     Angaben zum Bezug von Kindergeld (auch des </t>
  </si>
  <si>
    <t xml:space="preserve">       Ehepartners)</t>
  </si>
  <si>
    <t>Ggf. werden weitere personenbezogene Daten oder Daten aus öffentlich zugänglichen Quellen verarbeitet (z.B. Handels-, Vereins-, Melderegister).</t>
  </si>
  <si>
    <t xml:space="preserve">Im Rahmen des Zuwendungsverfahrens werden diese Informationen verarbeitet um den Pflichten nachzukommen, die das Landratsamtes Altenburger Land als Zuwendungsgeber im Rahmen der §§ 23 und 44 ThürLHO und der dazugehörigen Verwaltungsvorschriften sowie der Allgemeinen Nebenbestimmungen zur Projektförderung (ANBest-P) zu erfüllen hat. Das Landratsamt Altenburger Land ist zu dieser Datenverarbeitung gemäß § 16 Abs. 1 ThürDSG bzw. Art. 6 Abs. 1, c DSGVO berechtigt. </t>
  </si>
  <si>
    <t xml:space="preserve">Die Nichtbereitstellung der erforderlichen Daten führt ggf. zur (Teil-)Ablehnung Ihres Antrags bzw. teilweisen oder vollständigen Aufhebung des Bescheides und ggf. Rückforderung der ausgezahlten Mittel. Daten, deren Nichtbereitstellung zu keinem rechtlichen Nachteil führt, sind in den entsprechenden Formularen gekennzeichnet. </t>
  </si>
  <si>
    <t>Empfänger von personenbezogenen Daten im Rahmen des Zuwendungsverfahrens können sein:</t>
  </si>
  <si>
    <t>&gt;      zuständige Mitarbeiter*innen im Landratsamt Altenburger Land in den Fachdiensten 20, 
        23,10, 12, 13, 16 und in der Stabsstelle Sozialplanung im Fachbereich 2,</t>
  </si>
  <si>
    <t>&gt;     das Thüringer Ministerium für Bildung, Jugend und Sport,</t>
  </si>
  <si>
    <t>&gt;     der Thüringer Rechnungshof.</t>
  </si>
  <si>
    <r>
      <t>3.</t>
    </r>
    <r>
      <rPr>
        <b/>
        <sz val="7"/>
        <color theme="1"/>
        <rFont val="Times New Roman"/>
        <family val="1"/>
      </rPr>
      <t xml:space="preserve">   </t>
    </r>
    <r>
      <rPr>
        <b/>
        <sz val="11"/>
        <color theme="1"/>
        <rFont val="Arial"/>
        <family val="2"/>
      </rPr>
      <t>Zweckgebundene Datenverwendung</t>
    </r>
  </si>
  <si>
    <t>Wir beachten den Grundsatz der zweckgebundenen Daten-Verwendung und verarbeiten Ihre personenbezogenen Daten nur für die Zwecke, für die sie erhoben wurden. Die erhobenen personenbezogenen Daten werden zum Zwecke der Ausgabe von öffentlichen Mitteln zur Umsetzung von Fördermaßnahmen einschließlich erforderlicher Erfolgskontrollen verarbeitet. Des Weiteren können Ihre Daten anonymisiert ggf. zu statistischen oder wissenschaftlichen Zwecken verwendet werden.</t>
  </si>
  <si>
    <t>Das Landratsamt Altenburger Land sichert zu, dass Ihre Angaben entsprechend den geltenden datenschutzrechtlichen Bestimmungen vertraulich behandelt werden. Auch die Übermittlung an auskunftsberechtigte staatliche Institutionen und Behörden erfolgt nur im Rahmen der gesetzlichen Auskunftspflichten oder wenn wir durch eine gerichtliche Entscheidung zur Auskunft verpflichtet werden. Unsere Mitarbeiter*innen und sind von uns zur Verschwiegenheit und zur Einhaltung der datenschutzrechtlichen Bestimmungen verpflichtet worden.</t>
  </si>
  <si>
    <r>
      <t>4.</t>
    </r>
    <r>
      <rPr>
        <b/>
        <sz val="7"/>
        <color theme="1"/>
        <rFont val="Times New Roman"/>
        <family val="1"/>
      </rPr>
      <t xml:space="preserve">   </t>
    </r>
    <r>
      <rPr>
        <b/>
        <sz val="11"/>
        <color theme="1"/>
        <rFont val="Arial"/>
        <family val="2"/>
      </rPr>
      <t>Routinemäßige Löschung und Sperrung von personenbezogenen Daten</t>
    </r>
  </si>
  <si>
    <t>Das Kriterium für die Dauer und Speicherung von personenbezogenen Daten ist die jeweilige gesetzliche Aufbewahrungsfrist. Ihre personenbezogenen Daten werden gelöscht oder gesperrt, sobald der Zweck der Speicherung entfällt.</t>
  </si>
  <si>
    <r>
      <t>5.</t>
    </r>
    <r>
      <rPr>
        <b/>
        <sz val="7"/>
        <color theme="1"/>
        <rFont val="Times New Roman"/>
        <family val="1"/>
      </rPr>
      <t xml:space="preserve">   </t>
    </r>
    <r>
      <rPr>
        <b/>
        <sz val="11"/>
        <color theme="1"/>
        <rFont val="Arial"/>
        <family val="2"/>
      </rPr>
      <t>Rechte der betroffenen Personen</t>
    </r>
  </si>
  <si>
    <t>Gemäß Art. 12 bis 23 der DSGVO haben Sie in Bezug auf personenbezogene Daten folgend aufgeführte Rechte. Möchten Sie eines dieser Rechte in Anspruch nehmen, können Sie sich hierzu jederzeit an unsere/n Datenschutzbeauftragte*n oder eine/n andere/n Mitarbeiter*in des Landratsamtes wenden.</t>
  </si>
  <si>
    <r>
      <t>a)</t>
    </r>
    <r>
      <rPr>
        <sz val="7"/>
        <color theme="1"/>
        <rFont val="Times New Roman"/>
        <family val="1"/>
      </rPr>
      <t xml:space="preserve">    </t>
    </r>
    <r>
      <rPr>
        <sz val="11"/>
        <color theme="1"/>
        <rFont val="Arial"/>
        <family val="2"/>
      </rPr>
      <t>Recht auf Bestätigung</t>
    </r>
  </si>
  <si>
    <r>
      <t>b)</t>
    </r>
    <r>
      <rPr>
        <sz val="7"/>
        <color theme="1"/>
        <rFont val="Times New Roman"/>
        <family val="1"/>
      </rPr>
      <t xml:space="preserve">    </t>
    </r>
    <r>
      <rPr>
        <sz val="11"/>
        <color theme="1"/>
        <rFont val="Arial"/>
        <family val="2"/>
      </rPr>
      <t>Recht auf Auskunft</t>
    </r>
  </si>
  <si>
    <r>
      <t>c)</t>
    </r>
    <r>
      <rPr>
        <sz val="7"/>
        <color theme="1"/>
        <rFont val="Times New Roman"/>
        <family val="1"/>
      </rPr>
      <t xml:space="preserve">    </t>
    </r>
    <r>
      <rPr>
        <sz val="11"/>
        <color theme="1"/>
        <rFont val="Arial"/>
        <family val="2"/>
      </rPr>
      <t>Recht auf Berichtigung</t>
    </r>
  </si>
  <si>
    <r>
      <t>d)</t>
    </r>
    <r>
      <rPr>
        <sz val="7"/>
        <color theme="1"/>
        <rFont val="Times New Roman"/>
        <family val="1"/>
      </rPr>
      <t xml:space="preserve">    </t>
    </r>
    <r>
      <rPr>
        <sz val="11"/>
        <color theme="1"/>
        <rFont val="Arial"/>
        <family val="2"/>
      </rPr>
      <t>Recht auf Löschung, sofern einer der folgenden Gründe zutrifft und soweit die Verarbeitung 
     nicht erforderlich ist:</t>
    </r>
  </si>
  <si>
    <t>&gt;   Die personenbezogenen Daten wurden für solche Zwecke erhoben oder auf sonstige Weise  
     verarbeitet, für welche sie nicht mehr notwendig sind.</t>
  </si>
  <si>
    <t>&gt;   Sie legen gemäß Art. 21 Abs. 1 DS-GVO Widerspruch gegen die Verarbeitung ein, und es 
     liegen keine vorrangigen berechtigten Gründe für die Verarbeitung vor, oder Sie legen gemäß 
     Art. 21 Abs. 2 DS-GVO Widerspruch gegen die Verarbeitung ein.</t>
  </si>
  <si>
    <t>&gt;   Die personenbezogenen Daten wurden unrechtmäßig verarbeitet.</t>
  </si>
  <si>
    <t>&gt;   Die Löschung der personenbezogenen Daten ist zur Erfüllung einer rechtlichen Verpflicht-
     ung nach dem Unionsrecht oder dem Recht der Mitgliedstaaten erforderlich, dem das 
     Landratsamt Altenburger Land unterliegt.</t>
  </si>
  <si>
    <r>
      <t>e)</t>
    </r>
    <r>
      <rPr>
        <sz val="7"/>
        <color theme="1"/>
        <rFont val="Times New Roman"/>
        <family val="1"/>
      </rPr>
      <t xml:space="preserve">    </t>
    </r>
    <r>
      <rPr>
        <sz val="11"/>
        <color theme="1"/>
        <rFont val="Arial"/>
        <family val="2"/>
      </rPr>
      <t>Recht auf Einschränkung der Verarbeitung</t>
    </r>
  </si>
  <si>
    <r>
      <t>f)</t>
    </r>
    <r>
      <rPr>
        <sz val="7"/>
        <color theme="1"/>
        <rFont val="Times New Roman"/>
        <family val="1"/>
      </rPr>
      <t xml:space="preserve">      </t>
    </r>
    <r>
      <rPr>
        <sz val="11"/>
        <color theme="1"/>
        <rFont val="Arial"/>
        <family val="2"/>
      </rPr>
      <t>Recht auf Datenübertragung</t>
    </r>
  </si>
  <si>
    <r>
      <t>g)</t>
    </r>
    <r>
      <rPr>
        <sz val="7"/>
        <color theme="1"/>
        <rFont val="Times New Roman"/>
        <family val="1"/>
      </rPr>
      <t xml:space="preserve">    </t>
    </r>
    <r>
      <rPr>
        <sz val="11"/>
        <color theme="1"/>
        <rFont val="Arial"/>
        <family val="2"/>
      </rPr>
      <t>Recht auf Widerspruch</t>
    </r>
  </si>
  <si>
    <r>
      <t>h)</t>
    </r>
    <r>
      <rPr>
        <sz val="7"/>
        <color theme="1"/>
        <rFont val="Times New Roman"/>
        <family val="1"/>
      </rPr>
      <t xml:space="preserve">    </t>
    </r>
    <r>
      <rPr>
        <sz val="11"/>
        <color theme="1"/>
        <rFont val="Arial"/>
        <family val="2"/>
      </rPr>
      <t>Recht auf Widerruf einer datenschutzrechtlichen Einwilligung</t>
    </r>
  </si>
  <si>
    <r>
      <t>i)</t>
    </r>
    <r>
      <rPr>
        <sz val="7"/>
        <color theme="1"/>
        <rFont val="Times New Roman"/>
        <family val="1"/>
      </rPr>
      <t xml:space="preserve">      </t>
    </r>
    <r>
      <rPr>
        <sz val="11"/>
        <color theme="1"/>
        <rFont val="Arial"/>
        <family val="2"/>
      </rPr>
      <t>Recht auf Beschwerde bei einer Aufsichtsbehörde:</t>
    </r>
  </si>
  <si>
    <t>Zuständige Aufsichtsbehörde:</t>
  </si>
  <si>
    <t>Thüringer Landesbeauftragter für den Datenschutz und die Informationsfreiheit (TLfDI)</t>
  </si>
  <si>
    <t>Postfach 900455, 99107 Erfurt</t>
  </si>
  <si>
    <t>https://www.tlfdi.de</t>
  </si>
  <si>
    <t xml:space="preserve">Bescheinigung in Steuersachen </t>
  </si>
  <si>
    <t>Der Antragsteller erklärt, dass er die dem Antrag beiliegende Datenschutzerklärung des Landratsamtes Alten-</t>
  </si>
  <si>
    <t>B) Projektbezeichnung und Förderdauer</t>
  </si>
  <si>
    <t>Folgeantrag</t>
  </si>
  <si>
    <t>Sonstige Unterlagen</t>
  </si>
  <si>
    <t>Bitte ankreuzen!</t>
  </si>
  <si>
    <t>F) Einzureichende Unterlagen zum Antrag1</t>
  </si>
  <si>
    <r>
      <t>Vertretungsberechtigter</t>
    </r>
    <r>
      <rPr>
        <vertAlign val="superscript"/>
        <sz val="10"/>
        <rFont val="Calibri"/>
        <family val="2"/>
        <scheme val="minor"/>
      </rPr>
      <t>1</t>
    </r>
  </si>
  <si>
    <r>
      <rPr>
        <i/>
        <vertAlign val="superscript"/>
        <sz val="11"/>
        <rFont val="Calibri"/>
        <family val="2"/>
        <scheme val="minor"/>
      </rPr>
      <t xml:space="preserve">1)   </t>
    </r>
    <r>
      <rPr>
        <i/>
        <sz val="9"/>
        <rFont val="Calibri"/>
        <family val="2"/>
        <scheme val="minor"/>
      </rPr>
      <t xml:space="preserve">Diese Angaben müssen der Wahrheit entsprechen, da es sich um subventionserhebliche Tatsachen handelt (Thür. Subventions-gesetz i.V.m. § 264 Abs. 8 StGB). Von diesen Angaben hängt maßgeblich die Bewilligung, Gewährung, Rückforderung und Weiter-gewährung der Zuwendung ab. </t>
    </r>
  </si>
  <si>
    <t>Die folgende Angabe ist nur erforderlich, wenn die beantragte Zuwendung für dieses Projekt mehr als 
50.0000 € beträgt:</t>
  </si>
  <si>
    <t>Werden die Gesamtausgaben des Antragstellers überwiegend (größer als 50 %) aus Zuwendungen der öffentlichen Hand bestritten, wird die Einhaltung des Besserstellungsverbotes bestätigt:</t>
  </si>
  <si>
    <r>
      <rPr>
        <sz val="11"/>
        <color theme="1"/>
        <rFont val="Calibri"/>
        <family val="2"/>
        <scheme val="minor"/>
      </rPr>
      <t>Unterschriftsprobe:</t>
    </r>
    <r>
      <rPr>
        <i/>
        <sz val="11"/>
        <color theme="1"/>
        <rFont val="Calibri"/>
        <family val="2"/>
        <scheme val="minor"/>
      </rPr>
      <t xml:space="preserve">
</t>
    </r>
    <r>
      <rPr>
        <i/>
        <sz val="9"/>
        <color theme="1"/>
        <rFont val="Calibri"/>
        <family val="2"/>
        <scheme val="minor"/>
      </rPr>
      <t>Unterschriftsberechtigte
Personen lt. Handels-/
Vereinsregister bzw.
vertretungsberechtigte Personen entsprechend
Vollmacht.
(Bitte entsprechende Auszüge in Kopie bzw. die Vollmacht im Original
beifügen.)</t>
    </r>
  </si>
  <si>
    <t>liegt im Landratsamt vor</t>
  </si>
  <si>
    <t>er sämtliche Förderungen, einschließlich institutioneller Förderung, die er im Bezug auf das beantragte</t>
  </si>
  <si>
    <t>für die Deckung der Ausgaben, die aus den hier beantragten Mitteln und/oder komplementären Mitteln</t>
  </si>
  <si>
    <t xml:space="preserve">Die vom Antragsteller mit diesem Antrag und in weiteren Zuwendungsverfahren erhobenen personenbezogenen </t>
  </si>
  <si>
    <t>burger Land zur Kenntnis genommen hat und den im Projekt betroffenen Personen zur Kenntnis gegeben hat.</t>
  </si>
  <si>
    <t>rechtsverbindliche Unterschrift/-en des Antragstellers
Bitte den Namen zusätzlich in Druckschrift angeben!</t>
  </si>
  <si>
    <r>
      <rPr>
        <i/>
        <vertAlign val="superscript"/>
        <sz val="9"/>
        <color theme="1"/>
        <rFont val="Calibri"/>
        <family val="2"/>
        <scheme val="minor"/>
      </rPr>
      <t>6)</t>
    </r>
    <r>
      <rPr>
        <i/>
        <sz val="9"/>
        <color theme="1"/>
        <rFont val="Calibri"/>
        <family val="2"/>
        <scheme val="minor"/>
      </rPr>
      <t xml:space="preserve"> Inkl. Fahrtkosten der Honorarkräfte aus den Anlagen A1-P1 bis A1-P10</t>
    </r>
  </si>
  <si>
    <t>Honorarausgaben sind nur dann zuwendungsfähig, wenn sie für die Durchführung des Projektes erforderlich und die Aufgaben nicht im Rahmen von sozialversicherungspflichtigen Beschäftigungsverhältnissen durchführbar sind. Honorare, die der Zuwendungsempfänger an das eigene Stammpersonal zahlt, können i. d. R. nicht als zuwendungsfähig anerkannt werden. Honorare beinhalten alle Nebenkosten.</t>
  </si>
  <si>
    <t>Gesundheits- und/oder Führungszeugnis³</t>
  </si>
  <si>
    <t>Notwendige Impfungen / Betriebsärztliche Untersuchungen³</t>
  </si>
  <si>
    <r>
      <t>Weiterbildung /
Supervision</t>
    </r>
    <r>
      <rPr>
        <vertAlign val="superscript"/>
        <sz val="8"/>
        <rFont val="Calibri"/>
        <family val="2"/>
        <scheme val="minor"/>
      </rPr>
      <t>3</t>
    </r>
  </si>
  <si>
    <t>Personalnebenkosten gesamt:</t>
  </si>
  <si>
    <t>Gesamt:</t>
  </si>
  <si>
    <t>Personalnebenkosten</t>
  </si>
  <si>
    <t>52 Wochen x 40 Stunden + 1 Tag x 8 Stunden</t>
  </si>
  <si>
    <t>Std.</t>
  </si>
  <si>
    <t>Allgemeine Minderzeiten</t>
  </si>
  <si>
    <t>Tage pro Jahr</t>
  </si>
  <si>
    <t>Urlaubstage</t>
  </si>
  <si>
    <t>Arbeitsfreie Tage</t>
  </si>
  <si>
    <t>Wochenfeiertage</t>
  </si>
  <si>
    <t>Fortbildungstage</t>
  </si>
  <si>
    <t>Krankheitstage</t>
  </si>
  <si>
    <t xml:space="preserve">Summe allgemeine Minderzeiten: </t>
  </si>
  <si>
    <t>Besondere Minderzeiten</t>
  </si>
  <si>
    <t>Minuten pro Woche</t>
  </si>
  <si>
    <t>min</t>
  </si>
  <si>
    <t>Summe besondere Minderzeiten (pro Woche) :</t>
  </si>
  <si>
    <t>Std</t>
  </si>
  <si>
    <t>Summe besondere Minderzeiten (pro Jahr) :</t>
  </si>
  <si>
    <t>Nettojahresarbeitszeit</t>
  </si>
  <si>
    <t>Nettojahresarbeitszeit einer Fachkraft :</t>
  </si>
  <si>
    <t>Bitte die Art der besonderen Minderzeit eintragen</t>
  </si>
  <si>
    <t>Angabe der Nettojahresarbeitszeit für eine Vollzeitkraft (bitte nur berechnen im Rahmen von Anträgen für fallzahlenabhängige Tätigkeiten)</t>
  </si>
  <si>
    <r>
      <t xml:space="preserve">Angabe der Nettojahresarbeitszeit für eine Vollzeitkraft </t>
    </r>
    <r>
      <rPr>
        <b/>
        <u/>
        <sz val="8"/>
        <rFont val="Calibri"/>
        <family val="2"/>
        <scheme val="minor"/>
      </rPr>
      <t>(Bitte nur berechnen im Rahmen von Anträgen für fallzahlenabhängige Tätigkeiten</t>
    </r>
    <r>
      <rPr>
        <u/>
        <sz val="8"/>
        <rFont val="Calibri"/>
        <family val="2"/>
        <scheme val="minor"/>
      </rPr>
      <t>!</t>
    </r>
    <r>
      <rPr>
        <b/>
        <u/>
        <sz val="8"/>
        <rFont val="Calibri"/>
        <family val="2"/>
        <scheme val="minor"/>
      </rPr>
      <t xml:space="preserve"> Dies trifft ausschließlich für fest angestelltes Personal zu!)</t>
    </r>
  </si>
  <si>
    <t>Ja</t>
  </si>
  <si>
    <t>2.4   Personalnebenkosten</t>
  </si>
  <si>
    <t>Lt. Richtlinie des Landkreises 12 % der Gesamtpersonalkosten</t>
  </si>
  <si>
    <t>Die Pauschale wird automatisch berechnet!</t>
  </si>
  <si>
    <t>kreisangehörige Stadt oder Gemeinde</t>
  </si>
  <si>
    <t>Wohlfahrtsverband</t>
  </si>
  <si>
    <t>kirchlicher Träger</t>
  </si>
  <si>
    <t>gemeinnütziger Verein</t>
  </si>
  <si>
    <t>Kurzbezeichnung</t>
  </si>
  <si>
    <t>Kosten gesamt</t>
  </si>
  <si>
    <t>Sachausgaben gesamt:</t>
  </si>
  <si>
    <t>3.1</t>
  </si>
  <si>
    <t>3.2</t>
  </si>
  <si>
    <t>3.3</t>
  </si>
  <si>
    <t>3.4</t>
  </si>
  <si>
    <t>3.5</t>
  </si>
  <si>
    <t>3.6</t>
  </si>
  <si>
    <t>3.7</t>
  </si>
  <si>
    <t>3.8</t>
  </si>
  <si>
    <t>3.9</t>
  </si>
  <si>
    <t>3.10</t>
  </si>
  <si>
    <r>
      <t xml:space="preserve">Körperschaften des </t>
    </r>
    <r>
      <rPr>
        <b/>
        <sz val="11"/>
        <color theme="1"/>
        <rFont val="Calibri"/>
        <family val="2"/>
        <scheme val="minor"/>
      </rPr>
      <t>öffentlichen Rechts</t>
    </r>
  </si>
  <si>
    <t>eingetr. Genossenschaft (e.G.)</t>
  </si>
  <si>
    <r>
      <t xml:space="preserve">1) </t>
    </r>
    <r>
      <rPr>
        <sz val="9"/>
        <color theme="1"/>
        <rFont val="Calibri"/>
        <family val="2"/>
        <scheme val="minor"/>
      </rPr>
      <t>Siehe Fußnote Seite 1</t>
    </r>
  </si>
  <si>
    <t>Fahrtkosten gesamt, bitte den prozentualen Anteil am Projekt ausweisen</t>
  </si>
  <si>
    <t>DropDown Insolvenzgeld</t>
  </si>
  <si>
    <r>
      <t>Kosten für pädagogische oder therapeutische Verbrauchsmaterialien</t>
    </r>
    <r>
      <rPr>
        <vertAlign val="superscript"/>
        <sz val="9"/>
        <color theme="1"/>
        <rFont val="Calibri"/>
        <family val="2"/>
        <scheme val="minor"/>
      </rPr>
      <t>3</t>
    </r>
  </si>
  <si>
    <t>k)</t>
  </si>
  <si>
    <t>Betriebs-, Sach- und Verwaltungskostenpauschale im Rahmen von LSZ-Projekten</t>
  </si>
  <si>
    <t>sonstige Regelung:</t>
  </si>
  <si>
    <t>Richtlinie Förderung der Kinder- und Jugendarbeit</t>
  </si>
  <si>
    <t>Richtlinie LSZ</t>
  </si>
  <si>
    <t>Förderung nach gesetzlicher Grundlage:</t>
  </si>
  <si>
    <t>Bitte hier den Verwendungszweck bzw. die Rechtsgrundlage angeben.</t>
  </si>
  <si>
    <t>Beschluss Kreistag:</t>
  </si>
  <si>
    <t>Beschluss Ausschuss:</t>
  </si>
  <si>
    <t>2.6   Projektbezogene Sachausgaben im Rahmen von LSZ-Projekten</t>
  </si>
  <si>
    <t>2.5   Betriebs-, Sach-, Verwaltungs- und Personalnebenkostenpauschale im Rahmen von LSZ-Projekten</t>
  </si>
  <si>
    <t>Betriebs-, Sach-, Verwaltungs- und Personalnebenkostenpauschale im Rahmen von LSZ-Projekten (12 % der Personalkosten)</t>
  </si>
  <si>
    <t>Kosten Gesamteinrichtung</t>
  </si>
  <si>
    <t>Projektbezogene Sachausgaben im Rahmen von LSZ-Projekten</t>
  </si>
  <si>
    <r>
      <rPr>
        <i/>
        <vertAlign val="superscript"/>
        <sz val="9"/>
        <color theme="1"/>
        <rFont val="Calibri"/>
        <family val="2"/>
        <scheme val="minor"/>
      </rPr>
      <t>3)</t>
    </r>
    <r>
      <rPr>
        <i/>
        <sz val="9"/>
        <color theme="1"/>
        <rFont val="Calibri"/>
        <family val="2"/>
        <scheme val="minor"/>
      </rPr>
      <t xml:space="preserve">   Die einzelnen Beträge sind durch geeignete Nachweise (Verträge, Rechnungen, Steuerbescheide o.ä.) zu plausibilisieren bzw. auf gesonderter Anlage detailliert zu untersetzen!</t>
    </r>
  </si>
  <si>
    <r>
      <t>Pädagogisches bzw. therapeutisches Ge- und Verbrauchsmaterial (keine Investitionen)</t>
    </r>
    <r>
      <rPr>
        <vertAlign val="superscript"/>
        <sz val="10"/>
        <color theme="1"/>
        <rFont val="Calibri"/>
        <family val="2"/>
        <scheme val="minor"/>
      </rPr>
      <t>3</t>
    </r>
  </si>
  <si>
    <r>
      <t>Projektbezogene Veranstaltungskosten (z.B. Raummiete, Bewirtung, Werbekosten etc.)</t>
    </r>
    <r>
      <rPr>
        <vertAlign val="superscript"/>
        <sz val="10"/>
        <color theme="1"/>
        <rFont val="Calibri"/>
        <family val="2"/>
        <scheme val="minor"/>
      </rPr>
      <t>3</t>
    </r>
  </si>
  <si>
    <r>
      <t>Aufwandsentschädigung und Erstattung von Auslagen Ehrenamtlicher</t>
    </r>
    <r>
      <rPr>
        <vertAlign val="superscript"/>
        <sz val="10"/>
        <color theme="1"/>
        <rFont val="Calibri"/>
        <family val="2"/>
        <scheme val="minor"/>
      </rPr>
      <t>3</t>
    </r>
  </si>
  <si>
    <t>Anlage Betriebs-, Sach- und Verwaltungsausgaben sowie Personalnebenkosten</t>
  </si>
  <si>
    <t>Betriebs-, Sach- und Verwaltungsausgaben sowie Personalnebenkosten</t>
  </si>
  <si>
    <t>Nein</t>
  </si>
  <si>
    <t>Insolvenzgeldumlagepflicht bitte auswählen!</t>
  </si>
  <si>
    <t>Abweichenden Beitragsatz bitte manuell eingeben!</t>
  </si>
  <si>
    <t>Krankenkassenabhängiger Umlagesatz bitte manuell eingeben!</t>
  </si>
  <si>
    <t>&gt;     Personendaten (Name, Geburtsdatum, Wohnort,</t>
  </si>
  <si>
    <t>E-Mail: datenschutz@altenburgerland.de</t>
  </si>
  <si>
    <t>Telefon: 03447 586-250</t>
  </si>
  <si>
    <t>Bei kassenspezifischen Zusatzbeitrag bitte zus. AG-Anteil manuell eingeben!</t>
  </si>
  <si>
    <t>Ggf. zus. Beiträge eingeben (z.B. Umlage U1)!</t>
  </si>
  <si>
    <r>
      <t xml:space="preserve">Sonderzahlung (gerechnet auf </t>
    </r>
    <r>
      <rPr>
        <u/>
        <sz val="8"/>
        <rFont val="Calibri"/>
        <family val="2"/>
        <scheme val="minor"/>
      </rPr>
      <t>Vollzeit</t>
    </r>
    <r>
      <rPr>
        <sz val="8"/>
        <rFont val="Calibri"/>
        <family val="2"/>
        <scheme val="minor"/>
      </rPr>
      <t>)</t>
    </r>
  </si>
  <si>
    <t>Personalausgaben werden auf der Basis von geltenden Flächentarifverträgen oder – sofern solche nicht gelten – auf Basis der nachgewiesenen tatsächlichen Personalkosten kalkuliert. Andere Kalkulationsgrundlagen werden nicht anerkannt. Die Eingruppierung und Einstufung der Mitarbeiter/innen muss mit geeigneten Unterlagen nachgewiesen werden. Sofern sich das Projekt überwiegend (mehr als 50 %) aus Zuwendungen der öffentlichen Hand finanziert, dürfen die Beschäftigten im Projekt nicht besser gestellt werden als vergleichbare Bedienstete des öffentlichen Dienstes. Als Vergleichsgrundlage ist der Tarifvertrag für den öffentlichen Dienst (TVöD-VKA) mit den entsprechenden Eingruppierungsmerkmalen heranzuziehen. Als Vergleichsbasis dient dabei die tatsächliche Tätigkeit im Rahmen des Projektes.</t>
  </si>
  <si>
    <r>
      <rPr>
        <sz val="11"/>
        <color theme="1"/>
        <rFont val="Times New Roman"/>
        <family val="1"/>
      </rPr>
      <t xml:space="preserve">&gt;      </t>
    </r>
    <r>
      <rPr>
        <sz val="11"/>
        <color theme="1"/>
        <rFont val="Arial"/>
        <family val="2"/>
      </rPr>
      <t>das Thüringer Landesverwaltungsamt
        (TLVwA),</t>
    </r>
  </si>
  <si>
    <t>Zuzügl. Beitrags- und Umlagesätze für Minijobs</t>
  </si>
  <si>
    <t>Anlage Sachausgaben Mikroprojekte</t>
  </si>
  <si>
    <r>
      <t xml:space="preserve">7) </t>
    </r>
    <r>
      <rPr>
        <i/>
        <sz val="9"/>
        <rFont val="Calibri"/>
        <family val="2"/>
        <scheme val="minor"/>
      </rPr>
      <t>Jedes beantragte Mikroprojekt ist durch eine separate Projektbeschreibung inkl. Kostendarstellung zu untersetzen.
Projektbezogene Sachausgaben sind in der Projektbeschreibung ebenfalls darzustellen. Es ist zu begründen, warum diese Ausgaben zur Durchführung des Projektes notwendig sind.</t>
    </r>
  </si>
  <si>
    <r>
      <t xml:space="preserve">3.   Sachausgaben Mikroprojekte </t>
    </r>
    <r>
      <rPr>
        <b/>
        <vertAlign val="superscript"/>
        <sz val="9"/>
        <rFont val="Calibri"/>
        <family val="2"/>
        <scheme val="minor"/>
      </rPr>
      <t>7</t>
    </r>
  </si>
  <si>
    <t>Sachausgaben Mikroprojekte</t>
  </si>
  <si>
    <t>Eigenanteil gesamt</t>
  </si>
  <si>
    <t>Beantragte Zuwendung</t>
  </si>
  <si>
    <t>davon für Leitung</t>
  </si>
  <si>
    <t>Anteile an Gesamtsumme:</t>
  </si>
  <si>
    <t>VbE-Zahl gesamt</t>
  </si>
  <si>
    <t>davon für Verwaltung</t>
  </si>
  <si>
    <t>VbE-Zahl pro Jahr</t>
  </si>
  <si>
    <t>Die/der Mitarbeiter/in ist geringfügig beschäftigt (Minijobber bis 556 Euro Monatsverdienst):</t>
  </si>
  <si>
    <t>&gt;     Thüringer Ministerium für Soziales, Gesundheit, Arbeit und Familie sowie deren 
       Beauftragte,</t>
  </si>
  <si>
    <t>Version 14.01.2025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</si>
</sst>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0.00\ &quot;€&quot;;[Red]\-#,##0.00\ &quot;€&quot;"/>
    <numFmt numFmtId="44" formatCode="_-* #,##0.00\ &quot;€&quot;_-;\-* #,##0.00\ &quot;€&quot;_-;_-* &quot;-&quot;??\ &quot;€&quot;_-;_-@_-"/>
    <numFmt numFmtId="164" formatCode="0.0%"/>
    <numFmt numFmtId="165" formatCode="0.00000%"/>
    <numFmt numFmtId="166" formatCode="_-* #,##0.00\ &quot;DM&quot;_-;\-* #,##0.00\ &quot;DM&quot;_-;_-* &quot;-&quot;??\ &quot;DM&quot;_-;_-@_-"/>
    <numFmt numFmtId="167" formatCode="_-* #,##0.00\ [$€-1]_-;\-* #,##0.00\ [$€-1]_-;_-* &quot;-&quot;??\ [$€-1]_-"/>
    <numFmt numFmtId="168" formatCode="#,##0.00\ &quot;€&quot;"/>
    <numFmt numFmtId="169" formatCode="#,##0_ ;\-#,##0\ "/>
    <numFmt numFmtId="170" formatCode="0.000"/>
  </numFmts>
  <fonts count="104" x14ac:knownFonts="1">
    <font>
      <sz val="11"/>
      <color theme="1"/>
      <name val="Calibri"/>
      <family val="2"/>
      <scheme val="minor"/>
    </font>
    <font>
      <sz val="11"/>
      <color theme="1"/>
      <name val="Arial"/>
      <family val="2"/>
    </font>
    <font>
      <sz val="10"/>
      <color theme="1"/>
      <name val="Arial"/>
      <family val="2"/>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10"/>
      <name val="Arial"/>
      <family val="2"/>
    </font>
    <font>
      <sz val="10"/>
      <name val="Arial"/>
      <family val="2"/>
    </font>
    <font>
      <sz val="8"/>
      <name val="Calibri"/>
      <family val="2"/>
      <scheme val="minor"/>
    </font>
    <font>
      <b/>
      <sz val="8"/>
      <name val="Calibri"/>
      <family val="2"/>
      <scheme val="minor"/>
    </font>
    <font>
      <sz val="9"/>
      <name val="Arial"/>
      <family val="2"/>
    </font>
    <font>
      <sz val="8"/>
      <name val="Arial"/>
      <family val="2"/>
    </font>
    <font>
      <u/>
      <sz val="10"/>
      <color indexed="12"/>
      <name val="Arial"/>
      <family val="2"/>
    </font>
    <font>
      <sz val="8"/>
      <color indexed="81"/>
      <name val="Tahoma"/>
      <family val="2"/>
    </font>
    <font>
      <b/>
      <sz val="8"/>
      <color indexed="81"/>
      <name val="Tahoma"/>
      <family val="2"/>
    </font>
    <font>
      <sz val="12"/>
      <color indexed="8"/>
      <name val="Arial"/>
      <family val="2"/>
    </font>
    <font>
      <sz val="12"/>
      <color indexed="9"/>
      <name val="Arial"/>
      <family val="2"/>
    </font>
    <font>
      <sz val="9"/>
      <color indexed="8"/>
      <name val="Arial"/>
      <family val="2"/>
    </font>
    <font>
      <b/>
      <sz val="8"/>
      <name val="Arial"/>
      <family val="2"/>
    </font>
    <font>
      <b/>
      <sz val="8"/>
      <color indexed="10"/>
      <name val="Arial"/>
      <family val="2"/>
    </font>
    <font>
      <sz val="11"/>
      <color theme="1"/>
      <name val="Arial"/>
      <family val="2"/>
    </font>
    <font>
      <sz val="10"/>
      <name val="Arial"/>
      <family val="2"/>
    </font>
    <font>
      <b/>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8"/>
      <color indexed="62"/>
      <name val="Cambria"/>
      <family val="2"/>
    </font>
    <font>
      <b/>
      <sz val="15"/>
      <color indexed="62"/>
      <name val="Arial"/>
      <family val="2"/>
    </font>
    <font>
      <b/>
      <sz val="13"/>
      <color indexed="62"/>
      <name val="Arial"/>
      <family val="2"/>
    </font>
    <font>
      <b/>
      <sz val="11"/>
      <color indexed="62"/>
      <name val="Arial"/>
      <family val="2"/>
    </font>
    <font>
      <sz val="12"/>
      <color indexed="52"/>
      <name val="Arial"/>
      <family val="2"/>
    </font>
    <font>
      <sz val="12"/>
      <color indexed="10"/>
      <name val="Arial"/>
      <family val="2"/>
    </font>
    <font>
      <sz val="9"/>
      <color theme="1"/>
      <name val="Arial"/>
      <family val="2"/>
    </font>
    <font>
      <sz val="9"/>
      <color theme="1"/>
      <name val="Calibri"/>
      <family val="2"/>
      <scheme val="minor"/>
    </font>
    <font>
      <b/>
      <vertAlign val="superscript"/>
      <sz val="11"/>
      <color theme="1"/>
      <name val="Calibri"/>
      <family val="2"/>
      <scheme val="minor"/>
    </font>
    <font>
      <sz val="1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sz val="10"/>
      <name val="Calibri"/>
      <family val="2"/>
      <scheme val="minor"/>
    </font>
    <font>
      <sz val="9"/>
      <name val="Calibri"/>
      <family val="2"/>
      <scheme val="minor"/>
    </font>
    <font>
      <sz val="6"/>
      <name val="Calibri"/>
      <family val="2"/>
      <scheme val="minor"/>
    </font>
    <font>
      <sz val="12"/>
      <name val="Calibri"/>
      <family val="2"/>
      <scheme val="minor"/>
    </font>
    <font>
      <vertAlign val="superscript"/>
      <sz val="9"/>
      <name val="Calibri"/>
      <family val="2"/>
      <scheme val="minor"/>
    </font>
    <font>
      <i/>
      <vertAlign val="superscript"/>
      <sz val="9"/>
      <name val="Calibri"/>
      <family val="2"/>
      <scheme val="minor"/>
    </font>
    <font>
      <i/>
      <sz val="9"/>
      <name val="Calibri"/>
      <family val="2"/>
      <scheme val="minor"/>
    </font>
    <font>
      <i/>
      <sz val="11"/>
      <color theme="1"/>
      <name val="Calibri"/>
      <family val="2"/>
      <scheme val="minor"/>
    </font>
    <font>
      <b/>
      <sz val="14"/>
      <name val="Calibri"/>
      <family val="2"/>
      <scheme val="minor"/>
    </font>
    <font>
      <vertAlign val="superscript"/>
      <sz val="10"/>
      <name val="Calibri"/>
      <family val="2"/>
      <scheme val="minor"/>
    </font>
    <font>
      <b/>
      <vertAlign val="superscript"/>
      <sz val="10"/>
      <name val="Calibri"/>
      <family val="2"/>
      <scheme val="minor"/>
    </font>
    <font>
      <vertAlign val="superscript"/>
      <sz val="11"/>
      <color theme="1"/>
      <name val="Calibri"/>
      <family val="2"/>
      <scheme val="minor"/>
    </font>
    <font>
      <i/>
      <vertAlign val="superscript"/>
      <sz val="8"/>
      <color theme="1"/>
      <name val="Calibri"/>
      <family val="2"/>
    </font>
    <font>
      <i/>
      <sz val="8"/>
      <color theme="1"/>
      <name val="Calibri"/>
      <family val="2"/>
    </font>
    <font>
      <vertAlign val="superscript"/>
      <sz val="10"/>
      <color theme="1"/>
      <name val="Calibri"/>
      <family val="2"/>
      <scheme val="minor"/>
    </font>
    <font>
      <b/>
      <vertAlign val="superscript"/>
      <sz val="11"/>
      <name val="Calibri"/>
      <family val="2"/>
      <scheme val="minor"/>
    </font>
    <font>
      <i/>
      <sz val="9"/>
      <color theme="1"/>
      <name val="Calibri"/>
      <family val="2"/>
      <scheme val="minor"/>
    </font>
    <font>
      <i/>
      <vertAlign val="superscript"/>
      <sz val="9"/>
      <color theme="1"/>
      <name val="Calibri"/>
      <family val="2"/>
      <scheme val="minor"/>
    </font>
    <font>
      <b/>
      <sz val="12"/>
      <name val="Calibri"/>
      <family val="2"/>
      <scheme val="minor"/>
    </font>
    <font>
      <i/>
      <sz val="6"/>
      <name val="Calibri"/>
      <family val="2"/>
      <scheme val="minor"/>
    </font>
    <font>
      <b/>
      <sz val="16"/>
      <name val="Calibri"/>
      <family val="2"/>
      <scheme val="minor"/>
    </font>
    <font>
      <b/>
      <sz val="9"/>
      <name val="Calibri"/>
      <family val="2"/>
      <scheme val="minor"/>
    </font>
    <font>
      <u/>
      <sz val="8"/>
      <name val="Calibri"/>
      <family val="2"/>
      <scheme val="minor"/>
    </font>
    <font>
      <i/>
      <sz val="7"/>
      <name val="Calibri"/>
      <family val="2"/>
      <scheme val="minor"/>
    </font>
    <font>
      <sz val="7"/>
      <name val="Calibri"/>
      <family val="2"/>
      <scheme val="minor"/>
    </font>
    <font>
      <b/>
      <sz val="10"/>
      <name val="Arial"/>
      <family val="2"/>
    </font>
    <font>
      <sz val="14"/>
      <color theme="1"/>
      <name val="Arial"/>
      <family val="2"/>
    </font>
    <font>
      <b/>
      <vertAlign val="superscript"/>
      <sz val="8"/>
      <name val="Calibri"/>
      <family val="2"/>
      <scheme val="minor"/>
    </font>
    <font>
      <b/>
      <vertAlign val="superscript"/>
      <sz val="9"/>
      <name val="Calibri"/>
      <family val="2"/>
      <scheme val="minor"/>
    </font>
    <font>
      <b/>
      <i/>
      <vertAlign val="superscript"/>
      <sz val="9"/>
      <name val="Calibri"/>
      <family val="2"/>
      <scheme val="minor"/>
    </font>
    <font>
      <sz val="10"/>
      <color theme="0"/>
      <name val="Calibri"/>
      <family val="2"/>
      <scheme val="minor"/>
    </font>
    <font>
      <sz val="8"/>
      <color theme="0"/>
      <name val="Calibri"/>
      <family val="2"/>
      <scheme val="minor"/>
    </font>
    <font>
      <sz val="11"/>
      <color theme="0"/>
      <name val="Calibri"/>
      <family val="2"/>
      <scheme val="minor"/>
    </font>
    <font>
      <b/>
      <sz val="10"/>
      <color theme="0"/>
      <name val="Calibri"/>
      <family val="2"/>
      <scheme val="minor"/>
    </font>
    <font>
      <sz val="11"/>
      <color indexed="8"/>
      <name val="Calibri"/>
      <family val="2"/>
    </font>
    <font>
      <b/>
      <u/>
      <sz val="8"/>
      <name val="Calibri"/>
      <family val="2"/>
      <scheme val="minor"/>
    </font>
    <font>
      <sz val="8"/>
      <color rgb="FFFF0000"/>
      <name val="Calibri"/>
      <family val="2"/>
      <scheme val="minor"/>
    </font>
    <font>
      <b/>
      <sz val="14"/>
      <color theme="1"/>
      <name val="Arial"/>
      <family val="2"/>
    </font>
    <font>
      <b/>
      <sz val="11"/>
      <color theme="1"/>
      <name val="Arial"/>
      <family val="2"/>
    </font>
    <font>
      <b/>
      <sz val="7"/>
      <color theme="1"/>
      <name val="Times New Roman"/>
      <family val="1"/>
    </font>
    <font>
      <sz val="11"/>
      <color theme="1"/>
      <name val="Times New Roman"/>
      <family val="1"/>
    </font>
    <font>
      <sz val="7"/>
      <color theme="1"/>
      <name val="Times New Roman"/>
      <family val="1"/>
    </font>
    <font>
      <i/>
      <vertAlign val="superscript"/>
      <sz val="11"/>
      <name val="Calibri"/>
      <family val="2"/>
      <scheme val="minor"/>
    </font>
    <font>
      <vertAlign val="superscript"/>
      <sz val="8"/>
      <name val="Calibri"/>
      <family val="2"/>
      <scheme val="minor"/>
    </font>
    <font>
      <b/>
      <u/>
      <sz val="8"/>
      <color indexed="81"/>
      <name val="Tahoma"/>
      <family val="2"/>
    </font>
    <font>
      <u/>
      <sz val="8"/>
      <color indexed="81"/>
      <name val="Tahoma"/>
      <family val="2"/>
    </font>
    <font>
      <i/>
      <sz val="10"/>
      <name val="Arial"/>
      <family val="2"/>
    </font>
    <font>
      <b/>
      <u/>
      <sz val="10"/>
      <name val="Arial"/>
      <family val="2"/>
    </font>
    <font>
      <vertAlign val="superscript"/>
      <sz val="9"/>
      <color theme="1"/>
      <name val="Calibri"/>
      <family val="2"/>
      <scheme val="minor"/>
    </font>
    <font>
      <b/>
      <sz val="12"/>
      <color theme="1"/>
      <name val="Calibri"/>
      <family val="2"/>
      <scheme val="minor"/>
    </font>
    <font>
      <sz val="10"/>
      <color rgb="FFFF0000"/>
      <name val="Calibri"/>
      <family val="2"/>
      <scheme val="minor"/>
    </font>
    <font>
      <sz val="6"/>
      <color rgb="FFFF0000"/>
      <name val="Calibri"/>
      <family val="2"/>
      <scheme val="minor"/>
    </font>
    <font>
      <b/>
      <sz val="8"/>
      <color theme="0"/>
      <name val="Calibri"/>
      <family val="2"/>
      <scheme val="minor"/>
    </font>
    <font>
      <i/>
      <sz val="8"/>
      <name val="Calibri"/>
      <family val="2"/>
      <scheme val="minor"/>
    </font>
    <font>
      <b/>
      <sz val="8"/>
      <color rgb="FFFF0000"/>
      <name val="Calibri"/>
      <family val="2"/>
      <scheme val="minor"/>
    </font>
  </fonts>
  <fills count="24">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13"/>
        <bgColor indexed="64"/>
      </patternFill>
    </fill>
    <fill>
      <patternFill patternType="solid">
        <fgColor indexed="5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rgb="FFFFCC00"/>
        <bgColor indexed="64"/>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55"/>
      </patternFill>
    </fill>
    <fill>
      <patternFill patternType="solid">
        <fgColor rgb="FFFFC000"/>
        <bgColor indexed="64"/>
      </patternFill>
    </fill>
  </fills>
  <borders count="1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medium">
        <color indexed="64"/>
      </right>
      <top style="thin">
        <color indexed="64"/>
      </top>
      <bottom style="thin">
        <color indexed="55"/>
      </bottom>
      <diagonal/>
    </border>
    <border>
      <left style="thin">
        <color indexed="64"/>
      </left>
      <right/>
      <top style="thin">
        <color indexed="55"/>
      </top>
      <bottom style="thin">
        <color indexed="64"/>
      </bottom>
      <diagonal/>
    </border>
    <border>
      <left/>
      <right/>
      <top style="thin">
        <color indexed="55"/>
      </top>
      <bottom style="thin">
        <color indexed="64"/>
      </bottom>
      <diagonal/>
    </border>
    <border>
      <left/>
      <right style="medium">
        <color indexed="64"/>
      </right>
      <top style="thin">
        <color indexed="55"/>
      </top>
      <bottom style="thin">
        <color indexed="64"/>
      </bottom>
      <diagonal/>
    </border>
    <border>
      <left style="thin">
        <color indexed="64"/>
      </left>
      <right style="thin">
        <color indexed="55"/>
      </right>
      <top style="thin">
        <color indexed="64"/>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medium">
        <color indexed="64"/>
      </right>
      <top style="thin">
        <color indexed="55"/>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theme="1" tint="0.499984740745262"/>
      </bottom>
      <diagonal/>
    </border>
    <border>
      <left/>
      <right/>
      <top style="thin">
        <color auto="1"/>
      </top>
      <bottom style="thin">
        <color theme="1" tint="0.499984740745262"/>
      </bottom>
      <diagonal/>
    </border>
    <border>
      <left/>
      <right style="thin">
        <color auto="1"/>
      </right>
      <top style="thin">
        <color auto="1"/>
      </top>
      <bottom style="thin">
        <color theme="1" tint="0.499984740745262"/>
      </bottom>
      <diagonal/>
    </border>
    <border>
      <left style="thin">
        <color auto="1"/>
      </left>
      <right/>
      <top style="thin">
        <color theme="1" tint="0.499984740745262"/>
      </top>
      <bottom style="thin">
        <color auto="1"/>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right style="hair">
        <color auto="1"/>
      </right>
      <top/>
      <bottom/>
      <diagonal/>
    </border>
    <border>
      <left style="hair">
        <color auto="1"/>
      </left>
      <right style="hair">
        <color auto="1"/>
      </right>
      <top/>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style="thin">
        <color indexed="64"/>
      </left>
      <right style="medium">
        <color indexed="64"/>
      </right>
      <top style="thin">
        <color indexed="64"/>
      </top>
      <bottom style="medium">
        <color indexed="64"/>
      </bottom>
      <diagonal/>
    </border>
    <border>
      <left style="hair">
        <color auto="1"/>
      </left>
      <right style="medium">
        <color indexed="64"/>
      </right>
      <top/>
      <bottom/>
      <diagonal/>
    </border>
    <border>
      <left style="hair">
        <color auto="1"/>
      </left>
      <right style="medium">
        <color indexed="64"/>
      </right>
      <top/>
      <bottom style="thin">
        <color indexed="64"/>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medium">
        <color indexed="64"/>
      </right>
      <top style="thin">
        <color indexed="64"/>
      </top>
      <bottom style="thin">
        <color indexed="55"/>
      </bottom>
      <diagonal/>
    </border>
    <border>
      <left/>
      <right/>
      <top style="thin">
        <color indexed="64"/>
      </top>
      <bottom style="medium">
        <color indexed="64"/>
      </bottom>
      <diagonal/>
    </border>
    <border>
      <left style="thin">
        <color auto="1"/>
      </left>
      <right style="medium">
        <color auto="1"/>
      </right>
      <top/>
      <bottom/>
      <diagonal/>
    </border>
    <border>
      <left/>
      <right/>
      <top/>
      <bottom style="medium">
        <color auto="1"/>
      </bottom>
      <diagonal/>
    </border>
    <border diagonalUp="1" diagonalDown="1">
      <left style="thin">
        <color auto="1"/>
      </left>
      <right style="thin">
        <color auto="1"/>
      </right>
      <top style="thin">
        <color auto="1"/>
      </top>
      <bottom style="thin">
        <color auto="1"/>
      </bottom>
      <diagonal style="thin">
        <color auto="1"/>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auto="1"/>
      </right>
      <top/>
      <bottom style="double">
        <color auto="1"/>
      </bottom>
      <diagonal/>
    </border>
    <border>
      <left/>
      <right/>
      <top/>
      <bottom style="double">
        <color auto="1"/>
      </bottom>
      <diagonal/>
    </border>
    <border>
      <left style="thin">
        <color auto="1"/>
      </left>
      <right/>
      <top/>
      <bottom style="double">
        <color auto="1"/>
      </bottom>
      <diagonal/>
    </border>
    <border>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auto="1"/>
      </top>
      <bottom style="hair">
        <color auto="1"/>
      </bottom>
      <diagonal/>
    </border>
    <border>
      <left/>
      <right style="thin">
        <color auto="1"/>
      </right>
      <top style="thin">
        <color auto="1"/>
      </top>
      <bottom style="thin">
        <color auto="1"/>
      </bottom>
      <diagonal/>
    </border>
  </borders>
  <cellStyleXfs count="118">
    <xf numFmtId="0" fontId="0" fillId="0" borderId="0"/>
    <xf numFmtId="44" fontId="3" fillId="0" borderId="0" applyFont="0" applyFill="0" applyBorder="0" applyAlignment="0" applyProtection="0"/>
    <xf numFmtId="9" fontId="3" fillId="0" borderId="0" applyFont="0" applyFill="0" applyBorder="0" applyAlignment="0" applyProtection="0"/>
    <xf numFmtId="0" fontId="7" fillId="0" borderId="0"/>
    <xf numFmtId="9" fontId="8" fillId="0" borderId="0" applyFont="0" applyFill="0" applyBorder="0" applyAlignment="0" applyProtection="0"/>
    <xf numFmtId="166" fontId="8" fillId="0" borderId="0" applyFont="0" applyFill="0" applyBorder="0" applyAlignment="0" applyProtection="0"/>
    <xf numFmtId="0" fontId="8" fillId="0" borderId="0"/>
    <xf numFmtId="0" fontId="13" fillId="0" borderId="0" applyNumberFormat="0" applyFill="0" applyBorder="0" applyAlignment="0" applyProtection="0">
      <alignment vertical="top"/>
      <protection locked="0"/>
    </xf>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7" fillId="14"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8" borderId="0" applyNumberFormat="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8" fillId="0" borderId="0"/>
    <xf numFmtId="0" fontId="11" fillId="0" borderId="0"/>
    <xf numFmtId="0" fontId="7" fillId="0" borderId="0"/>
    <xf numFmtId="0" fontId="11" fillId="0" borderId="0"/>
    <xf numFmtId="0" fontId="11" fillId="0" borderId="0"/>
    <xf numFmtId="0" fontId="7" fillId="0" borderId="0"/>
    <xf numFmtId="0" fontId="7" fillId="0" borderId="0"/>
    <xf numFmtId="0" fontId="7" fillId="0" borderId="0"/>
    <xf numFmtId="0" fontId="22" fillId="0" borderId="0"/>
    <xf numFmtId="0" fontId="17" fillId="14"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7" borderId="47" applyNumberFormat="0" applyAlignment="0" applyProtection="0"/>
    <xf numFmtId="0" fontId="25" fillId="7" borderId="48" applyNumberFormat="0" applyAlignment="0" applyProtection="0"/>
    <xf numFmtId="0" fontId="26" fillId="8" borderId="48" applyNumberFormat="0" applyAlignment="0" applyProtection="0"/>
    <xf numFmtId="0" fontId="27" fillId="0" borderId="49" applyNumberFormat="0" applyFill="0" applyAlignment="0" applyProtection="0"/>
    <xf numFmtId="0" fontId="28" fillId="0" borderId="0" applyNumberFormat="0" applyFill="0" applyBorder="0" applyAlignment="0" applyProtection="0"/>
    <xf numFmtId="0" fontId="29" fillId="20" borderId="0" applyNumberFormat="0" applyBorder="0" applyAlignment="0" applyProtection="0"/>
    <xf numFmtId="0" fontId="30" fillId="8" borderId="0" applyNumberFormat="0" applyBorder="0" applyAlignment="0" applyProtection="0"/>
    <xf numFmtId="0" fontId="7" fillId="9" borderId="50" applyNumberFormat="0" applyFont="0" applyAlignment="0" applyProtection="0"/>
    <xf numFmtId="0" fontId="31" fillId="21" borderId="0" applyNumberFormat="0" applyBorder="0" applyAlignment="0" applyProtection="0"/>
    <xf numFmtId="0" fontId="38" fillId="0" borderId="0"/>
    <xf numFmtId="0" fontId="7" fillId="0" borderId="0"/>
    <xf numFmtId="0" fontId="22" fillId="0" borderId="0"/>
    <xf numFmtId="0" fontId="32" fillId="0" borderId="0" applyNumberFormat="0" applyFill="0" applyBorder="0" applyAlignment="0" applyProtection="0"/>
    <xf numFmtId="0" fontId="33" fillId="0" borderId="51" applyNumberFormat="0" applyFill="0" applyAlignment="0" applyProtection="0"/>
    <xf numFmtId="0" fontId="34" fillId="0" borderId="52" applyNumberFormat="0" applyFill="0" applyAlignment="0" applyProtection="0"/>
    <xf numFmtId="0" fontId="35" fillId="0" borderId="53" applyNumberFormat="0" applyFill="0" applyAlignment="0" applyProtection="0"/>
    <xf numFmtId="0" fontId="35" fillId="0" borderId="0" applyNumberFormat="0" applyFill="0" applyBorder="0" applyAlignment="0" applyProtection="0"/>
    <xf numFmtId="0" fontId="36" fillId="0" borderId="54" applyNumberFormat="0" applyFill="0" applyAlignment="0" applyProtection="0"/>
    <xf numFmtId="0" fontId="37" fillId="0" borderId="0" applyNumberFormat="0" applyFill="0" applyBorder="0" applyAlignment="0" applyProtection="0"/>
    <xf numFmtId="0" fontId="23" fillId="22" borderId="55" applyNumberFormat="0" applyAlignment="0" applyProtection="0"/>
    <xf numFmtId="0" fontId="24" fillId="7" borderId="56" applyNumberFormat="0" applyAlignment="0" applyProtection="0"/>
    <xf numFmtId="0" fontId="25" fillId="7" borderId="57" applyNumberFormat="0" applyAlignment="0" applyProtection="0"/>
    <xf numFmtId="0" fontId="26" fillId="8" borderId="57" applyNumberFormat="0" applyAlignment="0" applyProtection="0"/>
    <xf numFmtId="0" fontId="27" fillId="0" borderId="58" applyNumberFormat="0" applyFill="0" applyAlignment="0" applyProtection="0"/>
    <xf numFmtId="0" fontId="7" fillId="9" borderId="59" applyNumberFormat="0" applyFont="0" applyAlignment="0" applyProtection="0"/>
    <xf numFmtId="9" fontId="7" fillId="0" borderId="0" applyFont="0" applyFill="0" applyBorder="0" applyAlignment="0" applyProtection="0"/>
    <xf numFmtId="166" fontId="7" fillId="0" borderId="0" applyFont="0" applyFill="0" applyBorder="0" applyAlignment="0" applyProtection="0"/>
    <xf numFmtId="0" fontId="7" fillId="0" borderId="0"/>
    <xf numFmtId="0" fontId="24" fillId="7" borderId="112" applyNumberFormat="0" applyAlignment="0" applyProtection="0"/>
    <xf numFmtId="0" fontId="25" fillId="7" borderId="113" applyNumberFormat="0" applyAlignment="0" applyProtection="0"/>
    <xf numFmtId="0" fontId="26" fillId="8" borderId="113" applyNumberFormat="0" applyAlignment="0" applyProtection="0"/>
    <xf numFmtId="0" fontId="27" fillId="0" borderId="114" applyNumberFormat="0" applyFill="0" applyAlignment="0" applyProtection="0"/>
    <xf numFmtId="0" fontId="7" fillId="9" borderId="115" applyNumberFormat="0" applyFont="0" applyAlignment="0" applyProtection="0"/>
    <xf numFmtId="0" fontId="7" fillId="0" borderId="0"/>
    <xf numFmtId="0" fontId="36" fillId="0" borderId="116" applyNumberFormat="0" applyFill="0" applyAlignment="0" applyProtection="0"/>
    <xf numFmtId="0" fontId="24" fillId="7" borderId="112" applyNumberFormat="0" applyAlignment="0" applyProtection="0"/>
    <xf numFmtId="0" fontId="25" fillId="7" borderId="113" applyNumberFormat="0" applyAlignment="0" applyProtection="0"/>
    <xf numFmtId="0" fontId="26" fillId="8" borderId="113" applyNumberFormat="0" applyAlignment="0" applyProtection="0"/>
    <xf numFmtId="0" fontId="27" fillId="0" borderId="114" applyNumberFormat="0" applyFill="0" applyAlignment="0" applyProtection="0"/>
    <xf numFmtId="0" fontId="7" fillId="9" borderId="115" applyNumberFormat="0" applyFont="0" applyAlignment="0" applyProtection="0"/>
    <xf numFmtId="0" fontId="24" fillId="7" borderId="117" applyNumberFormat="0" applyAlignment="0" applyProtection="0"/>
    <xf numFmtId="0" fontId="25" fillId="7" borderId="118" applyNumberFormat="0" applyAlignment="0" applyProtection="0"/>
    <xf numFmtId="0" fontId="26" fillId="8" borderId="118" applyNumberFormat="0" applyAlignment="0" applyProtection="0"/>
    <xf numFmtId="0" fontId="27" fillId="0" borderId="119" applyNumberFormat="0" applyFill="0" applyAlignment="0" applyProtection="0"/>
    <xf numFmtId="0" fontId="7" fillId="9" borderId="120" applyNumberFormat="0" applyFont="0" applyAlignment="0" applyProtection="0"/>
    <xf numFmtId="0" fontId="36" fillId="0" borderId="121" applyNumberFormat="0" applyFill="0" applyAlignment="0" applyProtection="0"/>
    <xf numFmtId="0" fontId="24" fillId="7" borderId="117" applyNumberFormat="0" applyAlignment="0" applyProtection="0"/>
    <xf numFmtId="0" fontId="25" fillId="7" borderId="118" applyNumberFormat="0" applyAlignment="0" applyProtection="0"/>
    <xf numFmtId="0" fontId="26" fillId="8" borderId="118" applyNumberFormat="0" applyAlignment="0" applyProtection="0"/>
    <xf numFmtId="0" fontId="27" fillId="0" borderId="119" applyNumberFormat="0" applyFill="0" applyAlignment="0" applyProtection="0"/>
    <xf numFmtId="0" fontId="7" fillId="9" borderId="120" applyNumberFormat="0" applyFont="0" applyAlignment="0" applyProtection="0"/>
    <xf numFmtId="0" fontId="24" fillId="7" borderId="117" applyNumberFormat="0" applyAlignment="0" applyProtection="0"/>
    <xf numFmtId="0" fontId="24" fillId="7" borderId="117" applyNumberFormat="0" applyAlignment="0" applyProtection="0"/>
    <xf numFmtId="0" fontId="24" fillId="7" borderId="117" applyNumberFormat="0" applyAlignment="0" applyProtection="0"/>
    <xf numFmtId="0" fontId="24" fillId="7" borderId="117" applyNumberFormat="0" applyAlignment="0" applyProtection="0"/>
    <xf numFmtId="0" fontId="25" fillId="7" borderId="118" applyNumberFormat="0" applyAlignment="0" applyProtection="0"/>
    <xf numFmtId="0" fontId="25" fillId="7" borderId="118" applyNumberFormat="0" applyAlignment="0" applyProtection="0"/>
    <xf numFmtId="0" fontId="25" fillId="7" borderId="118" applyNumberFormat="0" applyAlignment="0" applyProtection="0"/>
    <xf numFmtId="0" fontId="25" fillId="7" borderId="118" applyNumberFormat="0" applyAlignment="0" applyProtection="0"/>
    <xf numFmtId="0" fontId="26" fillId="8" borderId="118" applyNumberFormat="0" applyAlignment="0" applyProtection="0"/>
    <xf numFmtId="0" fontId="26" fillId="8" borderId="118" applyNumberFormat="0" applyAlignment="0" applyProtection="0"/>
    <xf numFmtId="0" fontId="26" fillId="8" borderId="118" applyNumberFormat="0" applyAlignment="0" applyProtection="0"/>
    <xf numFmtId="0" fontId="26" fillId="8" borderId="118" applyNumberFormat="0" applyAlignment="0" applyProtection="0"/>
    <xf numFmtId="0" fontId="27" fillId="0" borderId="119" applyNumberFormat="0" applyFill="0" applyAlignment="0" applyProtection="0"/>
    <xf numFmtId="0" fontId="27" fillId="0" borderId="119" applyNumberFormat="0" applyFill="0" applyAlignment="0" applyProtection="0"/>
    <xf numFmtId="0" fontId="27" fillId="0" borderId="119" applyNumberFormat="0" applyFill="0" applyAlignment="0" applyProtection="0"/>
    <xf numFmtId="0" fontId="27" fillId="0" borderId="119" applyNumberFormat="0" applyFill="0" applyAlignment="0" applyProtection="0"/>
    <xf numFmtId="0" fontId="7" fillId="9" borderId="120" applyNumberFormat="0" applyFont="0" applyAlignment="0" applyProtection="0"/>
    <xf numFmtId="0" fontId="7" fillId="9" borderId="120" applyNumberFormat="0" applyFont="0" applyAlignment="0" applyProtection="0"/>
    <xf numFmtId="0" fontId="7" fillId="9" borderId="120" applyNumberFormat="0" applyFont="0" applyAlignment="0" applyProtection="0"/>
    <xf numFmtId="0" fontId="7" fillId="9" borderId="120" applyNumberFormat="0" applyFont="0" applyAlignment="0" applyProtection="0"/>
    <xf numFmtId="9" fontId="83" fillId="0" borderId="0" applyFont="0" applyFill="0" applyBorder="0" applyAlignment="0" applyProtection="0"/>
    <xf numFmtId="44" fontId="83" fillId="0" borderId="0" applyFont="0" applyFill="0" applyBorder="0" applyAlignment="0" applyProtection="0"/>
    <xf numFmtId="0" fontId="36" fillId="0" borderId="116" applyNumberFormat="0" applyFill="0" applyAlignment="0" applyProtection="0"/>
    <xf numFmtId="0" fontId="2" fillId="0" borderId="0"/>
  </cellStyleXfs>
  <cellXfs count="837">
    <xf numFmtId="0" fontId="0" fillId="0" borderId="0" xfId="0"/>
    <xf numFmtId="0" fontId="0" fillId="0" borderId="0" xfId="0" applyProtection="1"/>
    <xf numFmtId="0" fontId="0" fillId="0" borderId="1" xfId="0" applyBorder="1" applyProtection="1"/>
    <xf numFmtId="44" fontId="0" fillId="0" borderId="0" xfId="1" applyFont="1" applyBorder="1" applyProtection="1"/>
    <xf numFmtId="0" fontId="0" fillId="0" borderId="5" xfId="0" applyBorder="1" applyProtection="1"/>
    <xf numFmtId="49" fontId="0" fillId="0" borderId="0" xfId="0" applyNumberFormat="1" applyBorder="1" applyProtection="1"/>
    <xf numFmtId="0" fontId="0" fillId="0" borderId="0"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0" xfId="0" applyBorder="1" applyAlignment="1" applyProtection="1">
      <alignment horizontal="right"/>
    </xf>
    <xf numFmtId="0" fontId="5" fillId="0" borderId="0" xfId="0" applyFont="1" applyBorder="1" applyProtection="1"/>
    <xf numFmtId="0" fontId="9" fillId="0" borderId="0" xfId="3" applyFont="1" applyBorder="1" applyProtection="1"/>
    <xf numFmtId="0" fontId="9" fillId="0" borderId="0" xfId="6" applyFont="1" applyBorder="1" applyProtection="1"/>
    <xf numFmtId="0" fontId="9" fillId="0" borderId="0" xfId="3" applyFont="1" applyBorder="1" applyAlignment="1" applyProtection="1">
      <alignment horizontal="center"/>
    </xf>
    <xf numFmtId="0" fontId="9" fillId="0" borderId="0" xfId="6" applyFont="1" applyBorder="1" applyAlignment="1" applyProtection="1">
      <alignment horizontal="center" wrapText="1"/>
    </xf>
    <xf numFmtId="0" fontId="9" fillId="0" borderId="0" xfId="6" applyFont="1" applyBorder="1" applyAlignment="1" applyProtection="1">
      <alignment horizontal="center"/>
    </xf>
    <xf numFmtId="0" fontId="10" fillId="0" borderId="0" xfId="3" applyFont="1" applyBorder="1" applyAlignment="1" applyProtection="1">
      <alignment vertical="top"/>
    </xf>
    <xf numFmtId="49" fontId="19" fillId="0" borderId="0" xfId="32" applyNumberFormat="1" applyFont="1" applyFill="1" applyAlignment="1" applyProtection="1">
      <alignment horizontal="left" vertical="top"/>
    </xf>
    <xf numFmtId="49" fontId="12" fillId="0" borderId="0" xfId="3" applyNumberFormat="1" applyFont="1" applyFill="1" applyAlignment="1" applyProtection="1">
      <alignment horizontal="left" vertical="top"/>
    </xf>
    <xf numFmtId="49" fontId="12" fillId="0" borderId="0" xfId="33" applyNumberFormat="1" applyFont="1" applyFill="1" applyAlignment="1" applyProtection="1">
      <alignment horizontal="left" vertical="top"/>
    </xf>
    <xf numFmtId="49" fontId="20" fillId="0" borderId="0" xfId="33" applyNumberFormat="1" applyFont="1" applyFill="1" applyAlignment="1" applyProtection="1">
      <alignment horizontal="right" vertical="top"/>
    </xf>
    <xf numFmtId="49" fontId="19" fillId="0" borderId="0" xfId="3" applyNumberFormat="1" applyFont="1" applyFill="1" applyAlignment="1" applyProtection="1">
      <alignment horizontal="left" vertical="top"/>
    </xf>
    <xf numFmtId="49" fontId="12" fillId="0" borderId="0" xfId="32" applyNumberFormat="1" applyFont="1" applyFill="1" applyAlignment="1" applyProtection="1">
      <alignment horizontal="left" vertical="top"/>
    </xf>
    <xf numFmtId="49" fontId="12" fillId="0" borderId="0" xfId="3" applyNumberFormat="1" applyFont="1" applyFill="1" applyAlignment="1" applyProtection="1">
      <alignment horizontal="left" vertical="top" indent="1"/>
    </xf>
    <xf numFmtId="49" fontId="12" fillId="0" borderId="0" xfId="3" applyNumberFormat="1" applyFont="1" applyFill="1" applyAlignment="1" applyProtection="1">
      <alignment horizontal="right" vertical="top"/>
    </xf>
    <xf numFmtId="0" fontId="0" fillId="0" borderId="61" xfId="0" applyBorder="1"/>
    <xf numFmtId="0" fontId="0" fillId="0" borderId="0" xfId="0" applyBorder="1"/>
    <xf numFmtId="0" fontId="39" fillId="0" borderId="0" xfId="0" applyFont="1"/>
    <xf numFmtId="0" fontId="4" fillId="0" borderId="61" xfId="0" applyFont="1" applyBorder="1" applyAlignment="1">
      <alignment vertical="center"/>
    </xf>
    <xf numFmtId="0" fontId="39" fillId="0" borderId="61" xfId="0" applyFont="1" applyBorder="1"/>
    <xf numFmtId="0" fontId="39" fillId="0" borderId="1" xfId="0" applyFont="1" applyBorder="1"/>
    <xf numFmtId="0" fontId="38" fillId="0" borderId="61" xfId="0" applyFont="1" applyBorder="1" applyAlignment="1">
      <alignment horizontal="right"/>
    </xf>
    <xf numFmtId="0" fontId="0" fillId="0" borderId="62" xfId="0" applyBorder="1"/>
    <xf numFmtId="0" fontId="0" fillId="0" borderId="11" xfId="0" applyBorder="1"/>
    <xf numFmtId="0" fontId="4" fillId="0" borderId="0" xfId="0" applyFont="1" applyBorder="1" applyAlignment="1">
      <alignment vertical="center"/>
    </xf>
    <xf numFmtId="0" fontId="39" fillId="0" borderId="0" xfId="0" applyFont="1" applyBorder="1"/>
    <xf numFmtId="0" fontId="5" fillId="0" borderId="16" xfId="0" applyFont="1" applyBorder="1" applyAlignment="1" applyProtection="1">
      <alignment vertical="top"/>
    </xf>
    <xf numFmtId="0" fontId="0" fillId="0" borderId="16" xfId="0" applyBorder="1" applyProtection="1"/>
    <xf numFmtId="0" fontId="0" fillId="0" borderId="11" xfId="0" applyBorder="1" applyProtection="1"/>
    <xf numFmtId="0" fontId="0" fillId="0" borderId="17" xfId="0" applyBorder="1" applyProtection="1"/>
    <xf numFmtId="0" fontId="0" fillId="0" borderId="18" xfId="0" applyBorder="1" applyProtection="1"/>
    <xf numFmtId="0" fontId="39" fillId="0" borderId="11" xfId="0" applyFont="1" applyBorder="1"/>
    <xf numFmtId="16" fontId="39" fillId="0" borderId="0" xfId="0" applyNumberFormat="1" applyFont="1" applyBorder="1"/>
    <xf numFmtId="0" fontId="39" fillId="0" borderId="62" xfId="0" applyFont="1" applyBorder="1"/>
    <xf numFmtId="0" fontId="21" fillId="15" borderId="44" xfId="0" applyFont="1" applyFill="1" applyBorder="1"/>
    <xf numFmtId="0" fontId="38" fillId="15" borderId="46" xfId="0" applyFont="1" applyFill="1" applyBorder="1"/>
    <xf numFmtId="0" fontId="39" fillId="0" borderId="18" xfId="0" applyFont="1" applyBorder="1"/>
    <xf numFmtId="0" fontId="0" fillId="0" borderId="60" xfId="0" applyBorder="1" applyAlignment="1">
      <alignment horizontal="center"/>
    </xf>
    <xf numFmtId="0" fontId="4" fillId="0" borderId="16" xfId="0" applyFont="1" applyBorder="1" applyAlignment="1">
      <alignment horizontal="center" vertical="center"/>
    </xf>
    <xf numFmtId="0" fontId="39" fillId="0" borderId="16" xfId="0" applyFont="1" applyBorder="1" applyAlignment="1">
      <alignment horizontal="center"/>
    </xf>
    <xf numFmtId="49" fontId="39" fillId="0" borderId="16" xfId="0" applyNumberFormat="1" applyFont="1" applyBorder="1" applyAlignment="1">
      <alignment horizontal="center"/>
    </xf>
    <xf numFmtId="0" fontId="4" fillId="0" borderId="60" xfId="0" applyFont="1" applyBorder="1" applyAlignment="1">
      <alignment horizontal="center" vertical="center"/>
    </xf>
    <xf numFmtId="49" fontId="39" fillId="0" borderId="0" xfId="0" applyNumberFormat="1" applyFont="1" applyAlignment="1">
      <alignment horizontal="center"/>
    </xf>
    <xf numFmtId="0" fontId="39" fillId="0" borderId="0" xfId="0" applyFont="1" applyAlignment="1">
      <alignment horizontal="center"/>
    </xf>
    <xf numFmtId="0" fontId="0" fillId="0" borderId="0" xfId="0" applyAlignment="1">
      <alignment horizontal="center"/>
    </xf>
    <xf numFmtId="0" fontId="0" fillId="0" borderId="0" xfId="0" applyNumberFormat="1"/>
    <xf numFmtId="0" fontId="0" fillId="0" borderId="13" xfId="0" applyBorder="1" applyAlignment="1">
      <alignment vertical="center"/>
    </xf>
    <xf numFmtId="0" fontId="0" fillId="0" borderId="0" xfId="0" applyBorder="1" applyAlignment="1">
      <alignment vertical="center"/>
    </xf>
    <xf numFmtId="44" fontId="0" fillId="0" borderId="6" xfId="0" applyNumberFormat="1" applyBorder="1" applyAlignment="1">
      <alignment vertical="center"/>
    </xf>
    <xf numFmtId="0" fontId="0" fillId="0" borderId="6" xfId="0" applyBorder="1" applyAlignment="1">
      <alignment vertical="center"/>
    </xf>
    <xf numFmtId="44" fontId="4" fillId="0" borderId="86" xfId="0" applyNumberFormat="1" applyFont="1" applyBorder="1" applyAlignment="1">
      <alignment vertical="center"/>
    </xf>
    <xf numFmtId="0" fontId="0" fillId="0" borderId="9" xfId="0" applyBorder="1" applyAlignment="1">
      <alignment vertical="center"/>
    </xf>
    <xf numFmtId="0" fontId="0" fillId="0" borderId="0" xfId="0" applyNumberFormat="1" applyBorder="1" applyProtection="1"/>
    <xf numFmtId="0" fontId="0" fillId="3" borderId="3" xfId="0" applyFill="1" applyBorder="1" applyAlignment="1">
      <alignment horizontal="center" vertical="center" wrapText="1"/>
    </xf>
    <xf numFmtId="0" fontId="0" fillId="3" borderId="10" xfId="0" applyNumberFormat="1" applyFill="1" applyBorder="1" applyAlignment="1">
      <alignment horizontal="center" vertical="center" wrapText="1"/>
    </xf>
    <xf numFmtId="0" fontId="0" fillId="3" borderId="4" xfId="0" applyFill="1" applyBorder="1" applyAlignment="1">
      <alignment horizontal="center" vertical="center" wrapText="1"/>
    </xf>
    <xf numFmtId="0" fontId="0" fillId="0" borderId="0" xfId="0" applyAlignment="1">
      <alignment horizontal="center" wrapText="1"/>
    </xf>
    <xf numFmtId="0" fontId="43" fillId="0" borderId="0" xfId="0" applyFont="1"/>
    <xf numFmtId="0" fontId="43" fillId="3" borderId="10" xfId="0" applyFont="1" applyFill="1" applyBorder="1" applyAlignment="1">
      <alignment horizontal="center" vertical="center" wrapText="1"/>
    </xf>
    <xf numFmtId="0" fontId="43" fillId="0" borderId="1" xfId="0" applyFont="1" applyBorder="1" applyAlignment="1">
      <alignment vertical="center"/>
    </xf>
    <xf numFmtId="0" fontId="43" fillId="0" borderId="0" xfId="0" applyFont="1" applyBorder="1" applyAlignment="1">
      <alignment vertical="center"/>
    </xf>
    <xf numFmtId="0" fontId="0" fillId="0" borderId="3" xfId="0" applyBorder="1" applyProtection="1"/>
    <xf numFmtId="0" fontId="0" fillId="0" borderId="10" xfId="0" applyBorder="1" applyProtection="1"/>
    <xf numFmtId="0" fontId="0" fillId="0" borderId="4" xfId="0" applyBorder="1" applyProtection="1"/>
    <xf numFmtId="0" fontId="46" fillId="0" borderId="0" xfId="0" applyFont="1" applyProtection="1"/>
    <xf numFmtId="0" fontId="39" fillId="0" borderId="0" xfId="0" applyFont="1" applyBorder="1" applyProtection="1"/>
    <xf numFmtId="0" fontId="45" fillId="0" borderId="0" xfId="0" applyFont="1" applyBorder="1" applyProtection="1"/>
    <xf numFmtId="0" fontId="46" fillId="0" borderId="0" xfId="0" applyFont="1" applyBorder="1" applyProtection="1"/>
    <xf numFmtId="0" fontId="45" fillId="0" borderId="0" xfId="0" applyFont="1" applyBorder="1" applyAlignment="1" applyProtection="1">
      <alignment horizontal="right"/>
    </xf>
    <xf numFmtId="0" fontId="47" fillId="0" borderId="0" xfId="3" applyFont="1" applyBorder="1" applyProtection="1"/>
    <xf numFmtId="0" fontId="49" fillId="0" borderId="0" xfId="3" applyFont="1"/>
    <xf numFmtId="0" fontId="50" fillId="0" borderId="0" xfId="3" applyFont="1"/>
    <xf numFmtId="0" fontId="51" fillId="0" borderId="0" xfId="3" applyFont="1"/>
    <xf numFmtId="0" fontId="47" fillId="0" borderId="0" xfId="3" applyFont="1"/>
    <xf numFmtId="0" fontId="52" fillId="0" borderId="0" xfId="3" applyFont="1"/>
    <xf numFmtId="0" fontId="9" fillId="0" borderId="14" xfId="3" applyFont="1" applyBorder="1" applyAlignment="1">
      <alignment vertical="top"/>
    </xf>
    <xf numFmtId="0" fontId="49" fillId="0" borderId="15" xfId="3" applyFont="1" applyBorder="1"/>
    <xf numFmtId="0" fontId="49" fillId="0" borderId="16" xfId="3" applyFont="1" applyBorder="1"/>
    <xf numFmtId="0" fontId="49" fillId="0" borderId="11" xfId="3" applyFont="1" applyBorder="1"/>
    <xf numFmtId="0" fontId="49" fillId="0" borderId="0" xfId="3" applyFont="1" applyProtection="1">
      <protection hidden="1"/>
    </xf>
    <xf numFmtId="0" fontId="49" fillId="0" borderId="0" xfId="3" applyFont="1" applyFill="1"/>
    <xf numFmtId="0" fontId="49" fillId="0" borderId="17" xfId="3" applyFont="1" applyBorder="1"/>
    <xf numFmtId="0" fontId="49" fillId="0" borderId="18" xfId="3" applyFont="1" applyBorder="1"/>
    <xf numFmtId="0" fontId="49" fillId="6" borderId="0" xfId="3" applyFont="1" applyFill="1" applyProtection="1">
      <protection locked="0"/>
    </xf>
    <xf numFmtId="0" fontId="9" fillId="6" borderId="2" xfId="3" applyFont="1" applyFill="1" applyBorder="1" applyAlignment="1" applyProtection="1">
      <alignment horizontal="left" vertical="center"/>
    </xf>
    <xf numFmtId="0" fontId="49" fillId="0" borderId="20" xfId="3" applyFont="1" applyBorder="1"/>
    <xf numFmtId="0" fontId="49" fillId="0" borderId="0" xfId="3" applyFont="1" applyProtection="1"/>
    <xf numFmtId="0" fontId="49" fillId="0" borderId="21" xfId="3" applyFont="1" applyBorder="1"/>
    <xf numFmtId="0" fontId="9" fillId="6" borderId="2" xfId="3" applyFont="1" applyFill="1" applyBorder="1" applyAlignment="1" applyProtection="1">
      <alignment horizontal="left" vertical="center"/>
      <protection locked="0"/>
    </xf>
    <xf numFmtId="14" fontId="9" fillId="6" borderId="2" xfId="3" applyNumberFormat="1" applyFont="1" applyFill="1" applyBorder="1" applyProtection="1">
      <protection locked="0"/>
    </xf>
    <xf numFmtId="0" fontId="9" fillId="0" borderId="2" xfId="3" applyFont="1" applyFill="1" applyBorder="1" applyAlignment="1">
      <alignment horizontal="left" vertical="center"/>
    </xf>
    <xf numFmtId="49" fontId="9" fillId="6" borderId="2" xfId="3" applyNumberFormat="1" applyFont="1" applyFill="1" applyBorder="1" applyAlignment="1" applyProtection="1">
      <alignment horizontal="right"/>
      <protection locked="0"/>
    </xf>
    <xf numFmtId="0" fontId="49" fillId="0" borderId="5" xfId="3" applyFont="1" applyBorder="1"/>
    <xf numFmtId="0" fontId="49" fillId="0" borderId="0" xfId="3" applyFont="1" applyBorder="1"/>
    <xf numFmtId="0" fontId="49" fillId="0" borderId="6" xfId="3" applyFont="1" applyBorder="1"/>
    <xf numFmtId="0" fontId="49" fillId="0" borderId="5" xfId="3" applyFont="1" applyBorder="1" applyAlignment="1">
      <alignment horizontal="right"/>
    </xf>
    <xf numFmtId="0" fontId="9" fillId="0" borderId="37" xfId="3" applyFont="1" applyBorder="1" applyAlignment="1"/>
    <xf numFmtId="49" fontId="49" fillId="0" borderId="0" xfId="3" applyNumberFormat="1" applyFont="1" applyBorder="1" applyAlignment="1">
      <alignment horizontal="left" vertical="center" wrapText="1"/>
    </xf>
    <xf numFmtId="49" fontId="49" fillId="0" borderId="0" xfId="3" applyNumberFormat="1" applyFont="1" applyBorder="1" applyAlignment="1">
      <alignment horizontal="right" vertical="center" wrapText="1"/>
    </xf>
    <xf numFmtId="49" fontId="49" fillId="6" borderId="40" xfId="3" applyNumberFormat="1" applyFont="1" applyFill="1" applyBorder="1" applyAlignment="1" applyProtection="1">
      <alignment horizontal="left" vertical="center" wrapText="1"/>
      <protection locked="0"/>
    </xf>
    <xf numFmtId="0" fontId="49" fillId="0" borderId="0" xfId="3" applyFont="1" applyBorder="1" applyAlignment="1">
      <alignment horizontal="right"/>
    </xf>
    <xf numFmtId="0" fontId="49" fillId="0" borderId="7" xfId="3" applyFont="1" applyBorder="1" applyAlignment="1">
      <alignment horizontal="right"/>
    </xf>
    <xf numFmtId="0" fontId="49" fillId="0" borderId="8" xfId="3" applyFont="1" applyBorder="1"/>
    <xf numFmtId="0" fontId="49" fillId="0" borderId="8" xfId="3" applyFont="1" applyBorder="1" applyAlignment="1">
      <alignment horizontal="right"/>
    </xf>
    <xf numFmtId="0" fontId="49" fillId="0" borderId="9" xfId="3" applyFont="1" applyBorder="1"/>
    <xf numFmtId="0" fontId="49" fillId="0" borderId="8" xfId="3" applyFont="1" applyBorder="1" applyAlignment="1"/>
    <xf numFmtId="0" fontId="49" fillId="0" borderId="13" xfId="3" applyFont="1" applyBorder="1"/>
    <xf numFmtId="0" fontId="0" fillId="0" borderId="60" xfId="0" applyFont="1" applyBorder="1"/>
    <xf numFmtId="0" fontId="0" fillId="0" borderId="61" xfId="0" applyFont="1" applyBorder="1"/>
    <xf numFmtId="0" fontId="39" fillId="0" borderId="61" xfId="0" applyFont="1" applyBorder="1" applyAlignment="1">
      <alignment horizontal="right"/>
    </xf>
    <xf numFmtId="0" fontId="39" fillId="0" borderId="44" xfId="0" applyNumberFormat="1" applyFont="1" applyBorder="1" applyAlignment="1">
      <alignment horizontal="right"/>
    </xf>
    <xf numFmtId="0" fontId="0" fillId="0" borderId="62" xfId="0" applyFont="1" applyBorder="1"/>
    <xf numFmtId="0" fontId="0" fillId="0" borderId="0" xfId="0" applyFont="1"/>
    <xf numFmtId="0" fontId="0" fillId="0" borderId="16" xfId="0" applyFont="1" applyBorder="1"/>
    <xf numFmtId="0" fontId="0" fillId="0" borderId="0" xfId="0" applyFont="1" applyBorder="1"/>
    <xf numFmtId="0" fontId="39" fillId="0" borderId="0" xfId="0" applyFont="1" applyBorder="1" applyAlignment="1">
      <alignment horizontal="right"/>
    </xf>
    <xf numFmtId="0" fontId="0" fillId="0" borderId="61" xfId="0" applyFont="1" applyBorder="1" applyAlignment="1"/>
    <xf numFmtId="0" fontId="0" fillId="0" borderId="11" xfId="0" applyFont="1" applyBorder="1"/>
    <xf numFmtId="0" fontId="0" fillId="0" borderId="18" xfId="0" applyFont="1" applyBorder="1"/>
    <xf numFmtId="0" fontId="0" fillId="15" borderId="79" xfId="0" applyFont="1" applyFill="1" applyBorder="1" applyAlignment="1" applyProtection="1">
      <alignment horizontal="center" vertical="center"/>
      <protection locked="0"/>
    </xf>
    <xf numFmtId="0" fontId="0" fillId="15" borderId="80" xfId="0" applyFont="1" applyFill="1" applyBorder="1" applyAlignment="1" applyProtection="1">
      <alignment horizontal="center" vertical="center"/>
      <protection locked="0"/>
    </xf>
    <xf numFmtId="0" fontId="0" fillId="15" borderId="81" xfId="0" applyFont="1" applyFill="1" applyBorder="1" applyAlignment="1" applyProtection="1">
      <alignment horizontal="center" vertical="center"/>
      <protection locked="0"/>
    </xf>
    <xf numFmtId="0" fontId="0" fillId="15" borderId="82" xfId="0" applyFont="1" applyFill="1" applyBorder="1" applyAlignment="1" applyProtection="1">
      <alignment horizontal="center" vertical="center"/>
      <protection locked="0"/>
    </xf>
    <xf numFmtId="0" fontId="0" fillId="15" borderId="95" xfId="0" applyFont="1" applyFill="1" applyBorder="1" applyAlignment="1" applyProtection="1">
      <alignment horizontal="center" vertical="center"/>
      <protection locked="0"/>
    </xf>
    <xf numFmtId="0" fontId="0" fillId="15" borderId="96" xfId="0" applyFont="1" applyFill="1" applyBorder="1" applyAlignment="1" applyProtection="1">
      <alignment horizontal="center" vertical="center"/>
      <protection locked="0"/>
    </xf>
    <xf numFmtId="0" fontId="61" fillId="0" borderId="0" xfId="0" applyFont="1" applyBorder="1" applyAlignment="1">
      <alignment vertical="top" wrapText="1"/>
    </xf>
    <xf numFmtId="0" fontId="62" fillId="0" borderId="0" xfId="0" applyFont="1" applyBorder="1" applyAlignment="1">
      <alignment vertical="top" wrapText="1"/>
    </xf>
    <xf numFmtId="0" fontId="42" fillId="0" borderId="0" xfId="1" applyNumberFormat="1" applyFont="1" applyBorder="1" applyAlignment="1" applyProtection="1">
      <alignment horizontal="left"/>
    </xf>
    <xf numFmtId="0" fontId="6" fillId="0" borderId="0" xfId="0" applyFont="1" applyBorder="1"/>
    <xf numFmtId="0" fontId="39" fillId="0" borderId="17" xfId="0" applyFont="1" applyBorder="1" applyAlignment="1">
      <alignment horizontal="center"/>
    </xf>
    <xf numFmtId="0" fontId="10" fillId="0" borderId="1" xfId="3" applyFont="1" applyBorder="1" applyProtection="1"/>
    <xf numFmtId="0" fontId="10" fillId="0" borderId="1" xfId="3" applyFont="1" applyBorder="1" applyAlignment="1" applyProtection="1">
      <alignment horizontal="center"/>
    </xf>
    <xf numFmtId="49" fontId="4" fillId="0" borderId="1" xfId="0" applyNumberFormat="1" applyFont="1" applyBorder="1" applyProtection="1"/>
    <xf numFmtId="0" fontId="4" fillId="0" borderId="1" xfId="0" applyFont="1" applyBorder="1" applyAlignment="1" applyProtection="1">
      <alignment horizontal="right"/>
    </xf>
    <xf numFmtId="0" fontId="4" fillId="0" borderId="1" xfId="0" applyFont="1" applyBorder="1" applyProtection="1"/>
    <xf numFmtId="0" fontId="47" fillId="0" borderId="0" xfId="3" applyFont="1" applyBorder="1" applyAlignment="1" applyProtection="1">
      <alignment vertical="center"/>
    </xf>
    <xf numFmtId="0" fontId="48" fillId="0" borderId="0" xfId="3" applyFont="1" applyBorder="1" applyAlignment="1" applyProtection="1">
      <alignment vertical="center"/>
    </xf>
    <xf numFmtId="0" fontId="50" fillId="0" borderId="0" xfId="3" applyFont="1" applyBorder="1" applyAlignment="1" applyProtection="1">
      <alignment horizontal="center" vertical="center"/>
    </xf>
    <xf numFmtId="0" fontId="50" fillId="0" borderId="0" xfId="3" applyFont="1" applyBorder="1" applyAlignment="1" applyProtection="1">
      <alignment vertical="center"/>
    </xf>
    <xf numFmtId="0" fontId="50" fillId="0" borderId="0" xfId="3" applyFont="1" applyFill="1" applyBorder="1" applyAlignment="1" applyProtection="1">
      <alignment vertical="center"/>
    </xf>
    <xf numFmtId="0" fontId="50" fillId="0" borderId="0" xfId="3" applyFont="1" applyFill="1" applyBorder="1" applyAlignment="1" applyProtection="1">
      <alignment horizontal="center" vertical="center"/>
    </xf>
    <xf numFmtId="0" fontId="47" fillId="0" borderId="0" xfId="3" applyFont="1" applyBorder="1" applyAlignment="1" applyProtection="1">
      <alignment horizontal="left" vertical="center"/>
    </xf>
    <xf numFmtId="0" fontId="39" fillId="0" borderId="0" xfId="0" applyFont="1" applyBorder="1" applyAlignment="1" applyProtection="1">
      <alignment horizontal="right" vertical="center"/>
    </xf>
    <xf numFmtId="0" fontId="50" fillId="0" borderId="0" xfId="3" applyFont="1" applyBorder="1" applyAlignment="1" applyProtection="1">
      <alignment horizontal="center" vertical="top"/>
    </xf>
    <xf numFmtId="44" fontId="46" fillId="0" borderId="0" xfId="1" applyFont="1" applyBorder="1" applyProtection="1"/>
    <xf numFmtId="44" fontId="46" fillId="2" borderId="83" xfId="1" applyFont="1" applyFill="1" applyBorder="1" applyProtection="1">
      <protection locked="0"/>
    </xf>
    <xf numFmtId="44" fontId="47" fillId="0" borderId="1" xfId="3" applyNumberFormat="1" applyFont="1" applyBorder="1" applyProtection="1"/>
    <xf numFmtId="44" fontId="45" fillId="0" borderId="1" xfId="1" applyFont="1" applyBorder="1" applyProtection="1"/>
    <xf numFmtId="0" fontId="47" fillId="0" borderId="1" xfId="3" applyFont="1" applyFill="1" applyBorder="1" applyProtection="1"/>
    <xf numFmtId="0" fontId="47" fillId="0" borderId="1" xfId="3" applyFont="1" applyBorder="1" applyProtection="1"/>
    <xf numFmtId="8" fontId="49" fillId="0" borderId="0" xfId="5" applyNumberFormat="1" applyFont="1" applyBorder="1" applyProtection="1"/>
    <xf numFmtId="0" fontId="50" fillId="0" borderId="0" xfId="6" applyFont="1" applyBorder="1" applyAlignment="1" applyProtection="1">
      <alignment horizontal="center"/>
    </xf>
    <xf numFmtId="0" fontId="45" fillId="3" borderId="0" xfId="0" applyFont="1" applyFill="1" applyBorder="1" applyAlignment="1" applyProtection="1">
      <alignment horizontal="left"/>
    </xf>
    <xf numFmtId="0" fontId="45" fillId="3" borderId="0" xfId="0" applyFont="1" applyFill="1" applyBorder="1" applyProtection="1"/>
    <xf numFmtId="44" fontId="45" fillId="3" borderId="83" xfId="1" applyFont="1" applyFill="1" applyBorder="1" applyAlignment="1" applyProtection="1">
      <alignment horizontal="center"/>
    </xf>
    <xf numFmtId="0" fontId="46" fillId="3" borderId="5" xfId="0" applyFont="1" applyFill="1" applyBorder="1" applyProtection="1"/>
    <xf numFmtId="0" fontId="47" fillId="3" borderId="0" xfId="6" applyFont="1" applyFill="1" applyBorder="1" applyProtection="1"/>
    <xf numFmtId="0" fontId="46" fillId="3" borderId="6" xfId="0" applyFont="1" applyFill="1" applyBorder="1" applyProtection="1"/>
    <xf numFmtId="0" fontId="46" fillId="3" borderId="0" xfId="0" applyFont="1" applyFill="1" applyBorder="1" applyProtection="1"/>
    <xf numFmtId="0" fontId="0" fillId="0" borderId="61" xfId="0" applyBorder="1" applyProtection="1"/>
    <xf numFmtId="44" fontId="46" fillId="0" borderId="0" xfId="1" applyFont="1" applyFill="1" applyBorder="1" applyProtection="1"/>
    <xf numFmtId="0" fontId="4" fillId="0" borderId="12" xfId="0" applyFont="1" applyBorder="1" applyProtection="1"/>
    <xf numFmtId="0" fontId="4" fillId="0" borderId="13" xfId="0" applyFont="1" applyBorder="1" applyProtection="1"/>
    <xf numFmtId="0" fontId="4" fillId="0" borderId="0" xfId="0" applyFont="1" applyProtection="1"/>
    <xf numFmtId="0" fontId="46" fillId="3" borderId="0" xfId="0" applyFont="1" applyFill="1" applyProtection="1"/>
    <xf numFmtId="0" fontId="66" fillId="0" borderId="0" xfId="0" applyFont="1" applyBorder="1"/>
    <xf numFmtId="0" fontId="66" fillId="0" borderId="0" xfId="0" applyFont="1" applyBorder="1" applyProtection="1"/>
    <xf numFmtId="0" fontId="49" fillId="0" borderId="101" xfId="3" applyFont="1" applyBorder="1" applyAlignment="1"/>
    <xf numFmtId="44" fontId="57" fillId="0" borderId="102" xfId="3" applyNumberFormat="1" applyFont="1" applyBorder="1" applyAlignment="1"/>
    <xf numFmtId="0" fontId="4" fillId="0" borderId="84" xfId="0" applyFont="1" applyFill="1" applyBorder="1" applyProtection="1"/>
    <xf numFmtId="49" fontId="4" fillId="0" borderId="84" xfId="0" applyNumberFormat="1" applyFont="1" applyFill="1" applyBorder="1" applyProtection="1"/>
    <xf numFmtId="44" fontId="4" fillId="0" borderId="84" xfId="1" applyFont="1" applyFill="1" applyBorder="1" applyProtection="1"/>
    <xf numFmtId="0" fontId="0" fillId="0" borderId="60" xfId="0" applyBorder="1" applyProtection="1"/>
    <xf numFmtId="0" fontId="4" fillId="0" borderId="16" xfId="0" applyFont="1" applyBorder="1" applyAlignment="1" applyProtection="1">
      <alignment horizontal="right" vertical="center"/>
    </xf>
    <xf numFmtId="0" fontId="4" fillId="0" borderId="0" xfId="0" applyFont="1" applyBorder="1" applyAlignment="1" applyProtection="1">
      <alignment vertical="center"/>
    </xf>
    <xf numFmtId="0" fontId="39" fillId="0" borderId="16" xfId="0" applyFont="1" applyBorder="1" applyProtection="1"/>
    <xf numFmtId="49" fontId="39" fillId="0" borderId="16" xfId="0" applyNumberFormat="1" applyFont="1" applyBorder="1" applyAlignment="1" applyProtection="1">
      <alignment horizontal="right"/>
    </xf>
    <xf numFmtId="0" fontId="39" fillId="0" borderId="1" xfId="0" applyFont="1" applyBorder="1" applyProtection="1"/>
    <xf numFmtId="0" fontId="0" fillId="0" borderId="0" xfId="0" applyFont="1" applyBorder="1" applyProtection="1"/>
    <xf numFmtId="0" fontId="0" fillId="0" borderId="61" xfId="0" applyFont="1" applyBorder="1" applyProtection="1"/>
    <xf numFmtId="0" fontId="0" fillId="0" borderId="1" xfId="0" applyFont="1" applyBorder="1" applyProtection="1"/>
    <xf numFmtId="0" fontId="0" fillId="15" borderId="98" xfId="0" applyFont="1" applyFill="1" applyBorder="1" applyAlignment="1" applyProtection="1">
      <alignment vertical="center"/>
      <protection locked="0"/>
    </xf>
    <xf numFmtId="0" fontId="0" fillId="15" borderId="99" xfId="0" applyFont="1" applyFill="1" applyBorder="1" applyAlignment="1" applyProtection="1">
      <alignment vertical="center"/>
      <protection locked="0"/>
    </xf>
    <xf numFmtId="0" fontId="38" fillId="0" borderId="41" xfId="0" applyNumberFormat="1" applyFont="1" applyBorder="1" applyAlignment="1" applyProtection="1">
      <alignment horizontal="right"/>
    </xf>
    <xf numFmtId="0" fontId="38" fillId="0" borderId="61" xfId="0" applyFont="1" applyBorder="1" applyAlignment="1" applyProtection="1">
      <alignment horizontal="right"/>
    </xf>
    <xf numFmtId="0" fontId="0" fillId="0" borderId="46" xfId="0" applyBorder="1" applyProtection="1"/>
    <xf numFmtId="0" fontId="0" fillId="0" borderId="41" xfId="0" applyBorder="1" applyProtection="1"/>
    <xf numFmtId="0" fontId="38" fillId="0" borderId="103" xfId="0" applyNumberFormat="1" applyFont="1" applyBorder="1" applyAlignment="1" applyProtection="1">
      <alignment horizontal="right"/>
    </xf>
    <xf numFmtId="0" fontId="0" fillId="0" borderId="42" xfId="0" applyBorder="1" applyProtection="1"/>
    <xf numFmtId="0" fontId="38" fillId="0" borderId="104" xfId="0" applyFont="1" applyBorder="1" applyAlignment="1" applyProtection="1">
      <alignment horizontal="right"/>
    </xf>
    <xf numFmtId="0" fontId="38" fillId="0" borderId="46" xfId="0" applyNumberFormat="1" applyFont="1" applyBorder="1" applyAlignment="1">
      <alignment horizontal="right"/>
    </xf>
    <xf numFmtId="0" fontId="38" fillId="0" borderId="11" xfId="0" applyFont="1" applyBorder="1" applyAlignment="1">
      <alignment horizontal="right"/>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67" fillId="0" borderId="0" xfId="3" applyFont="1"/>
    <xf numFmtId="0" fontId="68" fillId="0" borderId="19" xfId="3" applyFont="1" applyBorder="1" applyAlignment="1">
      <alignment vertical="top"/>
    </xf>
    <xf numFmtId="0" fontId="55" fillId="0" borderId="0" xfId="3" applyFont="1" applyAlignment="1"/>
    <xf numFmtId="49" fontId="49" fillId="6" borderId="36" xfId="3" applyNumberFormat="1" applyFont="1" applyFill="1" applyBorder="1" applyAlignment="1" applyProtection="1">
      <alignment horizontal="left"/>
      <protection locked="0"/>
    </xf>
    <xf numFmtId="14" fontId="49" fillId="6" borderId="89" xfId="3" applyNumberFormat="1" applyFont="1" applyFill="1" applyBorder="1" applyAlignment="1" applyProtection="1">
      <alignment horizontal="center"/>
      <protection locked="0"/>
    </xf>
    <xf numFmtId="49" fontId="49" fillId="6" borderId="43" xfId="3" applyNumberFormat="1" applyFont="1" applyFill="1" applyBorder="1" applyAlignment="1" applyProtection="1">
      <alignment horizontal="left"/>
      <protection locked="0"/>
    </xf>
    <xf numFmtId="0" fontId="48" fillId="0" borderId="100" xfId="3" applyFont="1" applyBorder="1" applyAlignment="1"/>
    <xf numFmtId="0" fontId="69" fillId="0" borderId="0" xfId="3" applyFont="1"/>
    <xf numFmtId="0" fontId="9" fillId="0" borderId="0" xfId="0" applyFont="1" applyProtection="1"/>
    <xf numFmtId="0" fontId="9" fillId="0" borderId="0" xfId="0" applyFont="1" applyBorder="1" applyProtection="1"/>
    <xf numFmtId="0" fontId="47" fillId="0" borderId="0" xfId="0" applyFont="1" applyProtection="1"/>
    <xf numFmtId="0" fontId="47" fillId="0" borderId="0" xfId="0" applyFont="1" applyAlignment="1" applyProtection="1">
      <alignment horizontal="center"/>
    </xf>
    <xf numFmtId="0" fontId="9" fillId="0" borderId="0" xfId="0" applyFont="1"/>
    <xf numFmtId="0" fontId="9" fillId="0" borderId="8" xfId="0" applyFont="1" applyBorder="1" applyProtection="1"/>
    <xf numFmtId="0" fontId="11" fillId="0" borderId="104" xfId="0" applyFont="1" applyBorder="1" applyAlignment="1">
      <alignment horizontal="right"/>
    </xf>
    <xf numFmtId="0" fontId="9" fillId="3" borderId="3" xfId="0" applyFont="1" applyFill="1" applyBorder="1" applyProtection="1"/>
    <xf numFmtId="0" fontId="9" fillId="3" borderId="10" xfId="0" applyFont="1" applyFill="1" applyBorder="1" applyProtection="1"/>
    <xf numFmtId="0" fontId="9" fillId="3" borderId="10" xfId="0" applyFont="1" applyFill="1" applyBorder="1" applyAlignment="1" applyProtection="1">
      <alignment horizontal="center"/>
    </xf>
    <xf numFmtId="0" fontId="9" fillId="3" borderId="4" xfId="0" applyFont="1" applyFill="1" applyBorder="1" applyProtection="1"/>
    <xf numFmtId="0" fontId="9" fillId="3" borderId="5" xfId="0" applyFont="1" applyFill="1" applyBorder="1" applyProtection="1"/>
    <xf numFmtId="0" fontId="70" fillId="3" borderId="0" xfId="0" applyFont="1" applyFill="1" applyBorder="1" applyProtection="1"/>
    <xf numFmtId="0" fontId="9" fillId="3" borderId="0" xfId="0" applyFont="1" applyFill="1" applyBorder="1" applyProtection="1"/>
    <xf numFmtId="0" fontId="10" fillId="3" borderId="0" xfId="0" applyFont="1" applyFill="1" applyBorder="1" applyProtection="1"/>
    <xf numFmtId="0" fontId="9" fillId="3" borderId="0" xfId="0" applyFont="1" applyFill="1" applyBorder="1" applyAlignment="1" applyProtection="1">
      <alignment horizontal="center"/>
    </xf>
    <xf numFmtId="0" fontId="9" fillId="3" borderId="6" xfId="0" applyFont="1" applyFill="1" applyBorder="1" applyProtection="1"/>
    <xf numFmtId="0" fontId="9" fillId="0" borderId="5" xfId="0" applyFont="1" applyBorder="1" applyProtection="1"/>
    <xf numFmtId="0" fontId="9" fillId="0" borderId="0" xfId="0" applyFont="1" applyBorder="1" applyAlignment="1" applyProtection="1">
      <alignment horizontal="center"/>
    </xf>
    <xf numFmtId="0" fontId="9" fillId="0" borderId="6" xfId="0" applyFont="1" applyBorder="1" applyProtection="1"/>
    <xf numFmtId="14" fontId="9" fillId="2" borderId="2" xfId="0" applyNumberFormat="1" applyFont="1" applyFill="1" applyBorder="1" applyAlignment="1" applyProtection="1">
      <alignment horizontal="center"/>
      <protection locked="0"/>
    </xf>
    <xf numFmtId="0" fontId="9" fillId="0" borderId="7" xfId="0" applyFont="1" applyFill="1" applyBorder="1" applyProtection="1"/>
    <xf numFmtId="0" fontId="9" fillId="0" borderId="9" xfId="0" applyFont="1" applyFill="1" applyBorder="1" applyProtection="1"/>
    <xf numFmtId="0" fontId="9" fillId="3" borderId="0" xfId="0" applyFont="1" applyFill="1" applyBorder="1"/>
    <xf numFmtId="14" fontId="9" fillId="2" borderId="83" xfId="0" applyNumberFormat="1" applyFont="1" applyFill="1" applyBorder="1" applyAlignment="1" applyProtection="1">
      <alignment horizontal="center"/>
      <protection locked="0"/>
    </xf>
    <xf numFmtId="49" fontId="9" fillId="2" borderId="83" xfId="0" applyNumberFormat="1" applyFont="1" applyFill="1" applyBorder="1" applyAlignment="1" applyProtection="1">
      <alignment horizontal="center"/>
      <protection locked="0"/>
    </xf>
    <xf numFmtId="14" fontId="9" fillId="2" borderId="83" xfId="0" applyNumberFormat="1" applyFont="1" applyFill="1" applyBorder="1" applyProtection="1">
      <protection locked="0"/>
    </xf>
    <xf numFmtId="2" fontId="9" fillId="2" borderId="83" xfId="0" applyNumberFormat="1" applyFont="1" applyFill="1" applyBorder="1" applyAlignment="1" applyProtection="1">
      <alignment horizontal="center"/>
      <protection locked="0"/>
    </xf>
    <xf numFmtId="9" fontId="9" fillId="2" borderId="83" xfId="0" applyNumberFormat="1" applyFont="1" applyFill="1" applyBorder="1" applyAlignment="1" applyProtection="1">
      <alignment horizontal="center"/>
      <protection locked="0"/>
    </xf>
    <xf numFmtId="0" fontId="9" fillId="0" borderId="0" xfId="0" applyFont="1" applyBorder="1" applyAlignment="1" applyProtection="1">
      <alignment horizontal="right"/>
    </xf>
    <xf numFmtId="0" fontId="9" fillId="0" borderId="0" xfId="0" applyFont="1" applyBorder="1"/>
    <xf numFmtId="0" fontId="9" fillId="0" borderId="5" xfId="0" applyFont="1" applyFill="1" applyBorder="1" applyProtection="1"/>
    <xf numFmtId="0" fontId="9" fillId="0" borderId="0" xfId="0" applyFont="1" applyFill="1" applyBorder="1" applyProtection="1"/>
    <xf numFmtId="0" fontId="9" fillId="0" borderId="0" xfId="0" applyFont="1" applyFill="1" applyBorder="1" applyAlignment="1" applyProtection="1">
      <alignment horizontal="center"/>
    </xf>
    <xf numFmtId="0" fontId="9" fillId="0" borderId="6" xfId="0" applyFont="1" applyFill="1" applyBorder="1" applyProtection="1"/>
    <xf numFmtId="0" fontId="9" fillId="0" borderId="0" xfId="0" applyFont="1" applyBorder="1" applyAlignment="1" applyProtection="1">
      <alignment horizontal="left"/>
    </xf>
    <xf numFmtId="44" fontId="9" fillId="2" borderId="83" xfId="1" applyFont="1" applyFill="1" applyBorder="1" applyAlignment="1" applyProtection="1">
      <alignment horizontal="center"/>
      <protection locked="0"/>
    </xf>
    <xf numFmtId="44" fontId="9" fillId="0" borderId="83" xfId="1" applyFont="1" applyFill="1" applyBorder="1" applyAlignment="1" applyProtection="1">
      <alignment horizontal="center"/>
    </xf>
    <xf numFmtId="165" fontId="9" fillId="0" borderId="0" xfId="0" applyNumberFormat="1" applyFont="1" applyProtection="1"/>
    <xf numFmtId="44" fontId="70" fillId="3" borderId="83" xfId="1" applyFont="1" applyFill="1" applyBorder="1" applyAlignment="1" applyProtection="1">
      <alignment horizontal="center"/>
    </xf>
    <xf numFmtId="49" fontId="9" fillId="2" borderId="2" xfId="0" applyNumberFormat="1" applyFont="1" applyFill="1" applyBorder="1" applyAlignment="1" applyProtection="1">
      <alignment horizontal="center"/>
      <protection locked="0"/>
    </xf>
    <xf numFmtId="2" fontId="9" fillId="2" borderId="2" xfId="0" applyNumberFormat="1" applyFont="1" applyFill="1" applyBorder="1" applyAlignment="1" applyProtection="1">
      <alignment horizontal="center"/>
      <protection locked="0"/>
    </xf>
    <xf numFmtId="2" fontId="9" fillId="0" borderId="2" xfId="0" applyNumberFormat="1" applyFont="1" applyFill="1" applyBorder="1" applyAlignment="1" applyProtection="1">
      <alignment horizontal="center"/>
    </xf>
    <xf numFmtId="44" fontId="9" fillId="0" borderId="0" xfId="1" applyFont="1" applyFill="1" applyBorder="1" applyAlignment="1" applyProtection="1">
      <alignment horizontal="center"/>
    </xf>
    <xf numFmtId="0" fontId="9" fillId="0" borderId="7" xfId="0" applyFont="1" applyBorder="1" applyProtection="1"/>
    <xf numFmtId="44" fontId="9" fillId="0" borderId="8" xfId="1" applyFont="1" applyFill="1" applyBorder="1" applyAlignment="1" applyProtection="1">
      <alignment horizontal="center"/>
    </xf>
    <xf numFmtId="0" fontId="9" fillId="0" borderId="9" xfId="0" applyFont="1" applyBorder="1" applyProtection="1"/>
    <xf numFmtId="44" fontId="9" fillId="0" borderId="0" xfId="0" applyNumberFormat="1" applyFont="1" applyFill="1" applyBorder="1" applyAlignment="1" applyProtection="1">
      <alignment horizontal="center"/>
    </xf>
    <xf numFmtId="0" fontId="9" fillId="0" borderId="8" xfId="0" applyFont="1" applyBorder="1" applyAlignment="1" applyProtection="1">
      <alignment horizontal="center"/>
    </xf>
    <xf numFmtId="0" fontId="9" fillId="0" borderId="0" xfId="0" applyFont="1" applyAlignment="1" applyProtection="1">
      <alignment horizontal="center"/>
    </xf>
    <xf numFmtId="0" fontId="73" fillId="0" borderId="0" xfId="0" applyFont="1" applyFill="1" applyBorder="1" applyAlignment="1" applyProtection="1">
      <alignment horizontal="right"/>
    </xf>
    <xf numFmtId="0" fontId="10" fillId="0" borderId="8" xfId="0" applyFont="1" applyBorder="1" applyProtection="1"/>
    <xf numFmtId="0" fontId="9" fillId="0" borderId="0" xfId="0" applyNumberFormat="1" applyFont="1" applyFill="1" applyBorder="1" applyProtection="1"/>
    <xf numFmtId="0" fontId="73" fillId="0" borderId="0" xfId="0" applyFont="1" applyFill="1" applyBorder="1" applyAlignment="1" applyProtection="1">
      <alignment horizontal="left" wrapText="1"/>
    </xf>
    <xf numFmtId="168" fontId="9" fillId="0" borderId="0" xfId="0" applyNumberFormat="1" applyFont="1" applyFill="1" applyBorder="1" applyProtection="1"/>
    <xf numFmtId="168" fontId="10" fillId="0" borderId="0" xfId="0" applyNumberFormat="1" applyFont="1" applyFill="1" applyBorder="1" applyAlignment="1" applyProtection="1">
      <alignment horizontal="right"/>
    </xf>
    <xf numFmtId="0" fontId="73" fillId="0" borderId="0" xfId="0" applyFont="1" applyFill="1" applyBorder="1" applyAlignment="1" applyProtection="1">
      <alignment horizontal="left" vertical="top" wrapText="1"/>
    </xf>
    <xf numFmtId="0" fontId="70" fillId="0" borderId="0" xfId="0" applyFont="1" applyFill="1" applyBorder="1" applyProtection="1"/>
    <xf numFmtId="44" fontId="70" fillId="0" borderId="0" xfId="1" applyFont="1" applyFill="1" applyBorder="1" applyAlignment="1" applyProtection="1">
      <alignment horizontal="center"/>
    </xf>
    <xf numFmtId="0" fontId="9" fillId="0" borderId="0" xfId="0" applyFont="1" applyFill="1" applyProtection="1"/>
    <xf numFmtId="0" fontId="9" fillId="2" borderId="0" xfId="0" applyFont="1" applyFill="1" applyProtection="1"/>
    <xf numFmtId="0" fontId="9" fillId="0" borderId="0" xfId="0" applyFont="1" applyAlignment="1" applyProtection="1">
      <alignment horizontal="left"/>
    </xf>
    <xf numFmtId="2" fontId="9" fillId="0" borderId="0" xfId="0" applyNumberFormat="1" applyFont="1" applyFill="1" applyBorder="1" applyAlignment="1" applyProtection="1">
      <alignment horizontal="center"/>
    </xf>
    <xf numFmtId="3" fontId="9" fillId="0" borderId="0" xfId="0" applyNumberFormat="1" applyFont="1" applyFill="1" applyBorder="1" applyProtection="1"/>
    <xf numFmtId="0" fontId="9" fillId="0" borderId="109" xfId="0" applyFont="1" applyBorder="1" applyProtection="1"/>
    <xf numFmtId="44" fontId="10" fillId="3" borderId="83" xfId="0" applyNumberFormat="1" applyFont="1" applyFill="1" applyBorder="1" applyAlignment="1" applyProtection="1">
      <alignment horizontal="right"/>
    </xf>
    <xf numFmtId="44" fontId="0" fillId="0" borderId="0" xfId="0" applyNumberFormat="1" applyProtection="1"/>
    <xf numFmtId="0" fontId="54" fillId="0" borderId="61" xfId="0" applyFont="1" applyBorder="1" applyProtection="1"/>
    <xf numFmtId="0" fontId="55" fillId="0" borderId="110" xfId="0" applyFont="1" applyBorder="1" applyProtection="1"/>
    <xf numFmtId="49" fontId="65" fillId="0" borderId="0" xfId="0" applyNumberFormat="1" applyFont="1" applyBorder="1" applyProtection="1"/>
    <xf numFmtId="44" fontId="50" fillId="3" borderId="0" xfId="6" applyNumberFormat="1" applyFont="1" applyFill="1" applyBorder="1" applyProtection="1"/>
    <xf numFmtId="0" fontId="9" fillId="0" borderId="0" xfId="3" applyFont="1" applyBorder="1" applyAlignment="1" applyProtection="1">
      <alignment horizontal="right" vertical="center"/>
    </xf>
    <xf numFmtId="44" fontId="79" fillId="0" borderId="111" xfId="1" applyFont="1" applyFill="1" applyBorder="1" applyAlignment="1" applyProtection="1">
      <alignment horizontal="center"/>
    </xf>
    <xf numFmtId="3" fontId="9" fillId="2" borderId="83" xfId="0" applyNumberFormat="1" applyFont="1" applyFill="1" applyBorder="1" applyProtection="1">
      <protection locked="0"/>
    </xf>
    <xf numFmtId="0" fontId="80" fillId="0" borderId="0" xfId="0" applyFont="1" applyBorder="1" applyProtection="1"/>
    <xf numFmtId="0" fontId="80" fillId="0" borderId="0" xfId="0" applyFont="1" applyFill="1" applyAlignment="1" applyProtection="1">
      <alignment horizontal="center" vertical="center"/>
    </xf>
    <xf numFmtId="2" fontId="80" fillId="0" borderId="0" xfId="0" applyNumberFormat="1" applyFont="1" applyProtection="1"/>
    <xf numFmtId="2" fontId="80" fillId="0" borderId="0" xfId="0" applyNumberFormat="1" applyFont="1" applyFill="1" applyAlignment="1" applyProtection="1">
      <alignment horizontal="center" vertical="center"/>
    </xf>
    <xf numFmtId="0" fontId="80" fillId="0" borderId="0" xfId="0" applyFont="1" applyProtection="1"/>
    <xf numFmtId="168" fontId="9" fillId="2" borderId="83" xfId="0" applyNumberFormat="1" applyFont="1" applyFill="1" applyBorder="1" applyProtection="1">
      <protection locked="0"/>
    </xf>
    <xf numFmtId="0" fontId="80" fillId="0" borderId="0" xfId="0" applyFont="1" applyFill="1" applyProtection="1"/>
    <xf numFmtId="0" fontId="47" fillId="3" borderId="0" xfId="0" applyFont="1" applyFill="1" applyBorder="1" applyProtection="1"/>
    <xf numFmtId="44" fontId="47" fillId="3" borderId="83" xfId="0" applyNumberFormat="1" applyFont="1" applyFill="1" applyBorder="1" applyAlignment="1" applyProtection="1">
      <alignment horizontal="center"/>
    </xf>
    <xf numFmtId="0" fontId="75" fillId="0" borderId="0" xfId="0" applyFont="1" applyProtection="1"/>
    <xf numFmtId="0" fontId="46" fillId="0" borderId="86" xfId="0" applyFont="1" applyBorder="1" applyProtection="1"/>
    <xf numFmtId="0" fontId="4" fillId="0" borderId="86" xfId="0" applyFont="1" applyFill="1" applyBorder="1" applyProtection="1"/>
    <xf numFmtId="49" fontId="0" fillId="0" borderId="0" xfId="0" applyNumberFormat="1" applyProtection="1"/>
    <xf numFmtId="0" fontId="0" fillId="0" borderId="0" xfId="0" applyProtection="1"/>
    <xf numFmtId="44" fontId="0" fillId="0" borderId="0" xfId="1" applyFont="1" applyProtection="1"/>
    <xf numFmtId="44" fontId="0" fillId="0" borderId="0" xfId="1" applyFont="1" applyBorder="1" applyProtection="1"/>
    <xf numFmtId="49" fontId="0" fillId="0" borderId="0" xfId="0" applyNumberFormat="1" applyBorder="1" applyProtection="1"/>
    <xf numFmtId="0" fontId="0" fillId="0" borderId="0" xfId="0" applyBorder="1" applyProtection="1"/>
    <xf numFmtId="0" fontId="5" fillId="0" borderId="0" xfId="0" applyFont="1" applyProtection="1"/>
    <xf numFmtId="0" fontId="5" fillId="0" borderId="0" xfId="0" applyFont="1" applyBorder="1" applyProtection="1"/>
    <xf numFmtId="0" fontId="5" fillId="0" borderId="3" xfId="0" applyFont="1" applyBorder="1" applyProtection="1"/>
    <xf numFmtId="0" fontId="5" fillId="0" borderId="10" xfId="0" applyFont="1" applyBorder="1" applyProtection="1"/>
    <xf numFmtId="0" fontId="5" fillId="0" borderId="4" xfId="0" applyFont="1" applyBorder="1" applyProtection="1"/>
    <xf numFmtId="0" fontId="5" fillId="3" borderId="5" xfId="0" applyFont="1" applyFill="1" applyBorder="1" applyProtection="1"/>
    <xf numFmtId="0" fontId="5" fillId="3" borderId="0" xfId="0" applyFont="1" applyFill="1" applyBorder="1" applyProtection="1"/>
    <xf numFmtId="0" fontId="5" fillId="3" borderId="6" xfId="0" applyFont="1" applyFill="1" applyBorder="1" applyProtection="1"/>
    <xf numFmtId="0" fontId="5" fillId="0" borderId="5" xfId="0" applyFont="1" applyBorder="1" applyProtection="1"/>
    <xf numFmtId="0" fontId="5" fillId="0" borderId="0" xfId="0" applyFont="1" applyBorder="1" applyAlignment="1" applyProtection="1">
      <alignment horizontal="center"/>
    </xf>
    <xf numFmtId="0" fontId="5" fillId="0" borderId="6" xfId="0" applyFont="1" applyBorder="1" applyProtection="1"/>
    <xf numFmtId="0" fontId="5" fillId="0" borderId="7" xfId="0" applyFont="1" applyBorder="1" applyProtection="1"/>
    <xf numFmtId="0" fontId="5" fillId="0" borderId="9" xfId="0" applyFont="1" applyBorder="1" applyProtection="1"/>
    <xf numFmtId="0" fontId="9" fillId="0" borderId="0" xfId="3" applyFont="1" applyBorder="1" applyProtection="1"/>
    <xf numFmtId="0" fontId="9" fillId="0" borderId="0" xfId="3" applyFont="1" applyBorder="1" applyAlignment="1" applyProtection="1">
      <alignment horizontal="center" wrapText="1"/>
    </xf>
    <xf numFmtId="0" fontId="9" fillId="0" borderId="0" xfId="3" applyFont="1" applyBorder="1" applyAlignment="1" applyProtection="1">
      <alignment horizontal="center"/>
    </xf>
    <xf numFmtId="0" fontId="9" fillId="0" borderId="10" xfId="3" applyFont="1" applyBorder="1" applyProtection="1"/>
    <xf numFmtId="0" fontId="9" fillId="0" borderId="10" xfId="3" applyFont="1" applyBorder="1" applyAlignment="1" applyProtection="1">
      <alignment horizontal="center"/>
    </xf>
    <xf numFmtId="0" fontId="45" fillId="0" borderId="0" xfId="0" applyFont="1" applyProtection="1"/>
    <xf numFmtId="0" fontId="46" fillId="0" borderId="0" xfId="0" applyFont="1" applyProtection="1"/>
    <xf numFmtId="0" fontId="45" fillId="0" borderId="0" xfId="0" applyFont="1" applyBorder="1" applyProtection="1"/>
    <xf numFmtId="0" fontId="46" fillId="0" borderId="0" xfId="0" applyFont="1" applyBorder="1" applyProtection="1"/>
    <xf numFmtId="0" fontId="45" fillId="0" borderId="0" xfId="0" applyFont="1" applyBorder="1" applyAlignment="1" applyProtection="1">
      <alignment horizontal="right"/>
    </xf>
    <xf numFmtId="0" fontId="47" fillId="0" borderId="0" xfId="3" applyFont="1" applyBorder="1" applyProtection="1"/>
    <xf numFmtId="0" fontId="3" fillId="0" borderId="0" xfId="0" applyFont="1" applyFill="1" applyBorder="1" applyProtection="1"/>
    <xf numFmtId="0" fontId="47" fillId="0" borderId="0" xfId="3" applyFont="1" applyBorder="1" applyAlignment="1" applyProtection="1">
      <alignment vertical="center"/>
    </xf>
    <xf numFmtId="0" fontId="50" fillId="0" borderId="0" xfId="3" applyFont="1" applyBorder="1" applyAlignment="1" applyProtection="1">
      <alignment horizontal="center" vertical="center"/>
    </xf>
    <xf numFmtId="44" fontId="46" fillId="0" borderId="0" xfId="1" applyFont="1" applyBorder="1" applyProtection="1"/>
    <xf numFmtId="0" fontId="50" fillId="0" borderId="0" xfId="3" applyFont="1" applyBorder="1" applyAlignment="1" applyProtection="1">
      <alignment horizontal="left" vertical="center"/>
    </xf>
    <xf numFmtId="0" fontId="49" fillId="0" borderId="0" xfId="3" applyFont="1" applyBorder="1" applyAlignment="1" applyProtection="1">
      <alignment horizontal="center"/>
    </xf>
    <xf numFmtId="0" fontId="50" fillId="0" borderId="0" xfId="3" applyFont="1" applyBorder="1" applyProtection="1"/>
    <xf numFmtId="0" fontId="46" fillId="0" borderId="5" xfId="0" applyFont="1" applyBorder="1" applyProtection="1"/>
    <xf numFmtId="0" fontId="46" fillId="0" borderId="6" xfId="0" applyFont="1" applyBorder="1" applyProtection="1"/>
    <xf numFmtId="0" fontId="49" fillId="0" borderId="0" xfId="3" applyFont="1" applyBorder="1" applyAlignment="1" applyProtection="1">
      <alignment vertical="center"/>
    </xf>
    <xf numFmtId="0" fontId="45" fillId="3" borderId="0" xfId="0" applyFont="1" applyFill="1" applyBorder="1" applyProtection="1"/>
    <xf numFmtId="0" fontId="46" fillId="3" borderId="5" xfId="0" applyFont="1" applyFill="1" applyBorder="1" applyProtection="1"/>
    <xf numFmtId="0" fontId="46" fillId="3" borderId="6" xfId="0" applyFont="1" applyFill="1" applyBorder="1" applyProtection="1"/>
    <xf numFmtId="0" fontId="47" fillId="3" borderId="0" xfId="3" applyFont="1" applyFill="1" applyBorder="1" applyProtection="1"/>
    <xf numFmtId="0" fontId="46" fillId="3" borderId="0" xfId="0" applyFont="1" applyFill="1" applyBorder="1" applyProtection="1"/>
    <xf numFmtId="44" fontId="46" fillId="0" borderId="0" xfId="1" applyFont="1" applyFill="1" applyBorder="1" applyProtection="1"/>
    <xf numFmtId="0" fontId="4" fillId="0" borderId="0" xfId="0" applyFont="1" applyProtection="1"/>
    <xf numFmtId="0" fontId="65" fillId="0" borderId="0" xfId="0" applyFont="1" applyBorder="1" applyProtection="1"/>
    <xf numFmtId="44" fontId="3" fillId="0" borderId="0" xfId="1" applyFont="1" applyFill="1" applyBorder="1" applyProtection="1"/>
    <xf numFmtId="44" fontId="4" fillId="0" borderId="0" xfId="1" applyFont="1" applyFill="1" applyBorder="1" applyProtection="1"/>
    <xf numFmtId="44" fontId="4" fillId="0" borderId="0" xfId="1" applyFont="1" applyFill="1" applyBorder="1" applyAlignment="1" applyProtection="1">
      <alignment horizontal="left"/>
    </xf>
    <xf numFmtId="49" fontId="3" fillId="0" borderId="0" xfId="0" applyNumberFormat="1" applyFont="1" applyFill="1" applyBorder="1" applyProtection="1"/>
    <xf numFmtId="49" fontId="4" fillId="0" borderId="0" xfId="0" applyNumberFormat="1" applyFont="1" applyFill="1" applyBorder="1" applyProtection="1"/>
    <xf numFmtId="0" fontId="4" fillId="0" borderId="0" xfId="0" applyFont="1" applyFill="1" applyBorder="1" applyProtection="1"/>
    <xf numFmtId="0" fontId="42" fillId="0" borderId="0" xfId="1" applyNumberFormat="1" applyFont="1" applyFill="1" applyBorder="1" applyAlignment="1" applyProtection="1">
      <alignment horizontal="left"/>
    </xf>
    <xf numFmtId="0" fontId="46" fillId="0" borderId="0" xfId="0" applyFont="1" applyFill="1" applyBorder="1" applyProtection="1"/>
    <xf numFmtId="49" fontId="46" fillId="0" borderId="0" xfId="0" applyNumberFormat="1" applyFont="1" applyFill="1" applyBorder="1" applyProtection="1"/>
    <xf numFmtId="0" fontId="46" fillId="0" borderId="0" xfId="0" applyFont="1" applyFill="1" applyBorder="1" applyAlignment="1" applyProtection="1">
      <alignment horizontal="right"/>
    </xf>
    <xf numFmtId="44" fontId="45" fillId="0" borderId="0" xfId="1" applyFont="1" applyFill="1" applyBorder="1" applyProtection="1"/>
    <xf numFmtId="49" fontId="46" fillId="0" borderId="0" xfId="0" applyNumberFormat="1" applyFont="1" applyBorder="1" applyProtection="1"/>
    <xf numFmtId="49" fontId="45" fillId="0" borderId="0" xfId="0" applyNumberFormat="1" applyFont="1" applyFill="1" applyBorder="1" applyProtection="1"/>
    <xf numFmtId="0" fontId="45" fillId="0" borderId="0" xfId="0" applyFont="1" applyFill="1" applyBorder="1" applyProtection="1"/>
    <xf numFmtId="49" fontId="45" fillId="3" borderId="0" xfId="0" applyNumberFormat="1" applyFont="1" applyFill="1" applyBorder="1" applyProtection="1"/>
    <xf numFmtId="0" fontId="3" fillId="0" borderId="3" xfId="0" applyFont="1" applyFill="1" applyBorder="1" applyProtection="1"/>
    <xf numFmtId="0" fontId="3" fillId="0" borderId="10" xfId="0" applyFont="1" applyFill="1" applyBorder="1" applyProtection="1"/>
    <xf numFmtId="0" fontId="3" fillId="0" borderId="4" xfId="0" applyFont="1" applyFill="1" applyBorder="1" applyProtection="1"/>
    <xf numFmtId="0" fontId="3" fillId="0" borderId="5" xfId="0" applyFont="1" applyFill="1" applyBorder="1" applyProtection="1"/>
    <xf numFmtId="0" fontId="3" fillId="0" borderId="6" xfId="0" applyFont="1" applyFill="1" applyBorder="1" applyProtection="1"/>
    <xf numFmtId="0" fontId="46" fillId="0" borderId="5" xfId="0" applyFont="1" applyFill="1" applyBorder="1" applyProtection="1"/>
    <xf numFmtId="0" fontId="46" fillId="0" borderId="6" xfId="0" applyFont="1" applyFill="1" applyBorder="1" applyProtection="1"/>
    <xf numFmtId="0" fontId="4" fillId="0" borderId="85" xfId="0" applyFont="1" applyFill="1" applyBorder="1" applyProtection="1"/>
    <xf numFmtId="0" fontId="46" fillId="0" borderId="7" xfId="0" applyFont="1" applyBorder="1" applyProtection="1"/>
    <xf numFmtId="0" fontId="46" fillId="0" borderId="8" xfId="0" applyFont="1" applyBorder="1" applyProtection="1"/>
    <xf numFmtId="49" fontId="46" fillId="0" borderId="8" xfId="0" applyNumberFormat="1" applyFont="1" applyBorder="1" applyProtection="1"/>
    <xf numFmtId="44" fontId="46" fillId="0" borderId="8" xfId="1" applyFont="1" applyBorder="1" applyProtection="1"/>
    <xf numFmtId="0" fontId="46" fillId="0" borderId="9" xfId="0" applyFont="1" applyBorder="1" applyProtection="1"/>
    <xf numFmtId="0" fontId="41" fillId="0" borderId="10" xfId="0" applyFont="1" applyFill="1" applyBorder="1" applyProtection="1"/>
    <xf numFmtId="49" fontId="3" fillId="0" borderId="10" xfId="0" applyNumberFormat="1" applyFont="1" applyFill="1" applyBorder="1" applyProtection="1"/>
    <xf numFmtId="44" fontId="3" fillId="0" borderId="10" xfId="1" applyFont="1" applyFill="1" applyBorder="1" applyProtection="1"/>
    <xf numFmtId="0" fontId="4" fillId="0" borderId="7" xfId="0" applyFont="1" applyFill="1" applyBorder="1" applyProtection="1"/>
    <xf numFmtId="0" fontId="4" fillId="0" borderId="8" xfId="0" applyFont="1" applyFill="1" applyBorder="1" applyProtection="1"/>
    <xf numFmtId="49" fontId="4" fillId="0" borderId="8" xfId="0" applyNumberFormat="1" applyFont="1" applyFill="1" applyBorder="1" applyProtection="1"/>
    <xf numFmtId="44" fontId="4" fillId="0" borderId="8" xfId="1" applyFont="1" applyFill="1" applyBorder="1" applyProtection="1"/>
    <xf numFmtId="0" fontId="4" fillId="0" borderId="9" xfId="0" applyFont="1" applyFill="1" applyBorder="1" applyProtection="1"/>
    <xf numFmtId="0" fontId="5" fillId="0" borderId="0" xfId="0" applyFont="1" applyBorder="1" applyAlignment="1" applyProtection="1">
      <alignment vertical="top"/>
    </xf>
    <xf numFmtId="0" fontId="45" fillId="0" borderId="5" xfId="0" applyFont="1" applyFill="1" applyBorder="1" applyProtection="1"/>
    <xf numFmtId="0" fontId="45" fillId="0" borderId="6" xfId="0" applyFont="1" applyFill="1" applyBorder="1" applyProtection="1"/>
    <xf numFmtId="0" fontId="45" fillId="0" borderId="0" xfId="0" applyFont="1" applyFill="1" applyProtection="1"/>
    <xf numFmtId="0" fontId="0" fillId="0" borderId="0" xfId="0" applyFill="1" applyProtection="1"/>
    <xf numFmtId="0" fontId="5" fillId="0" borderId="5" xfId="0" applyFont="1" applyFill="1" applyBorder="1" applyProtection="1"/>
    <xf numFmtId="0" fontId="5" fillId="0" borderId="0" xfId="0" applyFont="1" applyFill="1" applyBorder="1" applyProtection="1"/>
    <xf numFmtId="49" fontId="5" fillId="0" borderId="0" xfId="0" applyNumberFormat="1" applyFont="1" applyFill="1" applyBorder="1" applyProtection="1"/>
    <xf numFmtId="0" fontId="5" fillId="0" borderId="0" xfId="0" applyFont="1" applyFill="1" applyBorder="1" applyAlignment="1" applyProtection="1">
      <alignment horizontal="right"/>
    </xf>
    <xf numFmtId="44" fontId="5" fillId="0" borderId="0" xfId="1" applyFont="1" applyFill="1" applyBorder="1" applyProtection="1"/>
    <xf numFmtId="0" fontId="5" fillId="0" borderId="6" xfId="0" applyFont="1" applyFill="1" applyBorder="1" applyProtection="1"/>
    <xf numFmtId="0" fontId="39" fillId="0" borderId="0" xfId="0" applyNumberFormat="1" applyFont="1" applyBorder="1" applyAlignment="1" applyProtection="1"/>
    <xf numFmtId="0" fontId="46" fillId="23" borderId="0" xfId="0" applyFont="1" applyFill="1" applyBorder="1" applyProtection="1"/>
    <xf numFmtId="44" fontId="50" fillId="3" borderId="0" xfId="3" applyNumberFormat="1" applyFont="1" applyFill="1" applyBorder="1" applyProtection="1"/>
    <xf numFmtId="164" fontId="50" fillId="3" borderId="0" xfId="2" applyNumberFormat="1" applyFont="1" applyFill="1" applyBorder="1" applyAlignment="1" applyProtection="1">
      <alignment horizontal="center"/>
    </xf>
    <xf numFmtId="0" fontId="0" fillId="0" borderId="46" xfId="0" applyBorder="1" applyProtection="1"/>
    <xf numFmtId="0" fontId="38" fillId="0" borderId="0" xfId="0" applyFont="1" applyBorder="1" applyAlignment="1" applyProtection="1">
      <alignment horizontal="right"/>
    </xf>
    <xf numFmtId="0" fontId="0" fillId="0" borderId="0" xfId="0" applyFill="1" applyBorder="1" applyProtection="1"/>
    <xf numFmtId="0" fontId="38" fillId="0" borderId="104" xfId="0" applyFont="1" applyBorder="1" applyAlignment="1" applyProtection="1">
      <alignment horizontal="right"/>
    </xf>
    <xf numFmtId="0" fontId="0" fillId="0" borderId="42" xfId="0" applyBorder="1" applyAlignment="1" applyProtection="1">
      <alignment horizontal="right"/>
    </xf>
    <xf numFmtId="0" fontId="46" fillId="0" borderId="10" xfId="0" applyFont="1" applyBorder="1" applyProtection="1"/>
    <xf numFmtId="0" fontId="11" fillId="0" borderId="104" xfId="0" applyFont="1" applyBorder="1" applyAlignment="1" applyProtection="1">
      <alignment horizontal="right"/>
    </xf>
    <xf numFmtId="0" fontId="39" fillId="0" borderId="45" xfId="0" applyNumberFormat="1" applyFont="1" applyBorder="1" applyAlignment="1">
      <alignment horizontal="right"/>
    </xf>
    <xf numFmtId="0" fontId="43" fillId="0" borderId="110" xfId="0" applyFont="1" applyBorder="1" applyAlignment="1">
      <alignment vertical="center"/>
    </xf>
    <xf numFmtId="1" fontId="74" fillId="0" borderId="0" xfId="0" applyNumberFormat="1" applyFont="1" applyFill="1" applyBorder="1" applyAlignment="1" applyProtection="1">
      <alignment horizontal="center"/>
    </xf>
    <xf numFmtId="1" fontId="74" fillId="0" borderId="11" xfId="0" applyNumberFormat="1" applyFont="1" applyFill="1" applyBorder="1" applyAlignment="1" applyProtection="1">
      <alignment horizontal="center"/>
    </xf>
    <xf numFmtId="0" fontId="50" fillId="0" borderId="0" xfId="3" applyFont="1" applyBorder="1" applyAlignment="1" applyProtection="1">
      <alignment horizontal="right" vertical="center"/>
    </xf>
    <xf numFmtId="44" fontId="70" fillId="3" borderId="0" xfId="3" applyNumberFormat="1" applyFont="1" applyFill="1" applyBorder="1" applyProtection="1"/>
    <xf numFmtId="165" fontId="80" fillId="0" borderId="1" xfId="2" applyNumberFormat="1" applyFont="1" applyFill="1" applyBorder="1" applyAlignment="1" applyProtection="1">
      <alignment horizontal="right"/>
    </xf>
    <xf numFmtId="0" fontId="81" fillId="0" borderId="0" xfId="0" applyFont="1"/>
    <xf numFmtId="0" fontId="82" fillId="0" borderId="0" xfId="0" applyFont="1" applyProtection="1"/>
    <xf numFmtId="44" fontId="80" fillId="0" borderId="0" xfId="0" applyNumberFormat="1" applyFont="1" applyFill="1" applyBorder="1" applyAlignment="1" applyProtection="1">
      <alignment horizontal="center"/>
    </xf>
    <xf numFmtId="44" fontId="80" fillId="0" borderId="0" xfId="0" applyNumberFormat="1" applyFont="1" applyBorder="1" applyProtection="1"/>
    <xf numFmtId="44" fontId="0" fillId="0" borderId="13" xfId="0" applyNumberFormat="1" applyFont="1" applyBorder="1" applyAlignment="1">
      <alignment vertical="center"/>
    </xf>
    <xf numFmtId="0" fontId="85" fillId="0" borderId="0" xfId="0" applyFont="1" applyBorder="1" applyProtection="1"/>
    <xf numFmtId="44" fontId="9" fillId="0" borderId="83" xfId="1" applyFont="1" applyFill="1" applyBorder="1" applyAlignment="1" applyProtection="1">
      <alignment horizontal="center"/>
    </xf>
    <xf numFmtId="2" fontId="9" fillId="0" borderId="83" xfId="0" applyNumberFormat="1" applyFont="1" applyFill="1" applyBorder="1" applyAlignment="1" applyProtection="1">
      <alignment horizontal="center"/>
    </xf>
    <xf numFmtId="0" fontId="80" fillId="0" borderId="0" xfId="0" applyFont="1" applyFill="1" applyBorder="1" applyProtection="1"/>
    <xf numFmtId="0" fontId="21" fillId="0" borderId="0" xfId="117" applyFont="1" applyAlignment="1">
      <alignment horizontal="justify" vertical="center"/>
    </xf>
    <xf numFmtId="0" fontId="2" fillId="0" borderId="0" xfId="117"/>
    <xf numFmtId="0" fontId="86" fillId="0" borderId="0" xfId="117" applyFont="1" applyAlignment="1">
      <alignment horizontal="left" vertical="center"/>
    </xf>
    <xf numFmtId="0" fontId="2" fillId="0" borderId="0" xfId="117" applyAlignment="1">
      <alignment wrapText="1"/>
    </xf>
    <xf numFmtId="0" fontId="21" fillId="0" borderId="0" xfId="117" applyFont="1" applyAlignment="1">
      <alignment horizontal="left" vertical="center" wrapText="1"/>
    </xf>
    <xf numFmtId="0" fontId="21" fillId="0" borderId="0" xfId="117" applyFont="1" applyAlignment="1">
      <alignment horizontal="left" vertical="center" wrapText="1" indent="1"/>
    </xf>
    <xf numFmtId="0" fontId="21" fillId="0" borderId="0" xfId="117" applyFont="1" applyAlignment="1">
      <alignment horizontal="justify" vertical="center" wrapText="1"/>
    </xf>
    <xf numFmtId="0" fontId="21" fillId="0" borderId="0" xfId="117" applyFont="1"/>
    <xf numFmtId="0" fontId="21" fillId="0" borderId="0" xfId="117" applyFont="1" applyAlignment="1">
      <alignment wrapText="1"/>
    </xf>
    <xf numFmtId="0" fontId="39" fillId="0" borderId="0" xfId="0" applyFont="1" applyFill="1" applyBorder="1" applyProtection="1"/>
    <xf numFmtId="0" fontId="0" fillId="0" borderId="16" xfId="0" applyFont="1" applyBorder="1" applyAlignment="1" applyProtection="1">
      <alignment wrapText="1"/>
    </xf>
    <xf numFmtId="0" fontId="0" fillId="0" borderId="0" xfId="0" applyFont="1" applyBorder="1" applyAlignment="1" applyProtection="1">
      <alignment wrapText="1"/>
    </xf>
    <xf numFmtId="0" fontId="0" fillId="0" borderId="11" xfId="0" applyFont="1" applyBorder="1" applyAlignment="1" applyProtection="1">
      <alignment wrapText="1"/>
    </xf>
    <xf numFmtId="0" fontId="0" fillId="0" borderId="17" xfId="0" applyFont="1" applyBorder="1" applyAlignment="1" applyProtection="1">
      <alignment wrapText="1"/>
    </xf>
    <xf numFmtId="0" fontId="0" fillId="0" borderId="1" xfId="0" applyFont="1" applyBorder="1" applyAlignment="1" applyProtection="1">
      <alignment wrapText="1"/>
    </xf>
    <xf numFmtId="0" fontId="0" fillId="0" borderId="18" xfId="0" applyFont="1" applyBorder="1" applyAlignment="1" applyProtection="1">
      <alignment wrapText="1"/>
    </xf>
    <xf numFmtId="0" fontId="0" fillId="0" borderId="124" xfId="0" applyFont="1" applyBorder="1"/>
    <xf numFmtId="0" fontId="4" fillId="0" borderId="0" xfId="0" applyFont="1" applyBorder="1"/>
    <xf numFmtId="0" fontId="4" fillId="0" borderId="16" xfId="0" applyFont="1" applyBorder="1"/>
    <xf numFmtId="0" fontId="0" fillId="0" borderId="125" xfId="0" applyFont="1" applyBorder="1"/>
    <xf numFmtId="0" fontId="0" fillId="0" borderId="126" xfId="0" applyFont="1" applyBorder="1"/>
    <xf numFmtId="0" fontId="0" fillId="0" borderId="127" xfId="0" applyFont="1" applyBorder="1"/>
    <xf numFmtId="0" fontId="0" fillId="0" borderId="0" xfId="0" applyFont="1" applyFill="1" applyBorder="1"/>
    <xf numFmtId="0" fontId="0" fillId="0" borderId="0" xfId="0" applyFont="1" applyBorder="1" applyAlignment="1">
      <alignment vertical="center" wrapText="1"/>
    </xf>
    <xf numFmtId="0" fontId="0" fillId="0" borderId="16" xfId="0" applyFont="1" applyBorder="1" applyAlignment="1">
      <alignment vertical="center" wrapText="1"/>
    </xf>
    <xf numFmtId="49" fontId="50" fillId="0" borderId="0" xfId="76" applyNumberFormat="1" applyFont="1" applyFill="1" applyBorder="1" applyAlignment="1" applyProtection="1">
      <alignment horizontal="left" vertical="center" indent="1"/>
      <protection locked="0"/>
    </xf>
    <xf numFmtId="0" fontId="0" fillId="15" borderId="128" xfId="0" applyFont="1" applyFill="1" applyBorder="1"/>
    <xf numFmtId="0" fontId="0" fillId="0" borderId="129" xfId="0" applyFont="1" applyBorder="1"/>
    <xf numFmtId="0" fontId="39" fillId="0" borderId="130" xfId="0" applyFont="1" applyFill="1" applyBorder="1" applyAlignment="1"/>
    <xf numFmtId="0" fontId="0" fillId="0" borderId="130" xfId="0" applyFont="1" applyBorder="1"/>
    <xf numFmtId="0" fontId="0" fillId="0" borderId="131" xfId="0" applyFont="1" applyBorder="1"/>
    <xf numFmtId="0" fontId="4" fillId="0" borderId="16" xfId="0" applyFont="1" applyFill="1" applyBorder="1" applyAlignment="1" applyProtection="1">
      <alignment horizontal="right" vertical="center"/>
    </xf>
    <xf numFmtId="0" fontId="4" fillId="0" borderId="0" xfId="0" applyFont="1" applyFill="1" applyBorder="1" applyAlignment="1" applyProtection="1">
      <alignment vertical="center"/>
    </xf>
    <xf numFmtId="0" fontId="47" fillId="0" borderId="0" xfId="6" applyFont="1" applyFill="1" applyBorder="1" applyProtection="1"/>
    <xf numFmtId="0" fontId="7" fillId="0" borderId="1" xfId="3" applyBorder="1" applyProtection="1"/>
    <xf numFmtId="0" fontId="74" fillId="0" borderId="1" xfId="3" applyFont="1" applyBorder="1" applyProtection="1"/>
    <xf numFmtId="0" fontId="96" fillId="0" borderId="0" xfId="3" applyFont="1" applyProtection="1"/>
    <xf numFmtId="0" fontId="95" fillId="0" borderId="0" xfId="3" applyFont="1" applyProtection="1"/>
    <xf numFmtId="0" fontId="7" fillId="0" borderId="135" xfId="3" applyBorder="1" applyProtection="1"/>
    <xf numFmtId="0" fontId="7" fillId="0" borderId="134"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35" xfId="3" applyBorder="1" applyProtection="1"/>
    <xf numFmtId="0" fontId="7" fillId="0" borderId="133" xfId="3" applyBorder="1" applyProtection="1"/>
    <xf numFmtId="0" fontId="7" fillId="0" borderId="1" xfId="3" applyBorder="1" applyProtection="1"/>
    <xf numFmtId="0" fontId="7" fillId="0" borderId="134" xfId="3" applyBorder="1" applyProtection="1"/>
    <xf numFmtId="0" fontId="7" fillId="0" borderId="1" xfId="3" applyBorder="1" applyAlignment="1" applyProtection="1">
      <alignment horizontal="right"/>
    </xf>
    <xf numFmtId="0" fontId="74" fillId="0" borderId="1" xfId="3" applyFont="1" applyBorder="1" applyProtection="1"/>
    <xf numFmtId="0" fontId="7" fillId="0" borderId="1" xfId="3" applyBorder="1" applyAlignment="1" applyProtection="1">
      <alignment horizontal="left"/>
    </xf>
    <xf numFmtId="0" fontId="96" fillId="0" borderId="0" xfId="3" applyFont="1" applyProtection="1"/>
    <xf numFmtId="0" fontId="95" fillId="0" borderId="0" xfId="3" applyFont="1" applyAlignment="1" applyProtection="1">
      <alignment horizontal="right"/>
    </xf>
    <xf numFmtId="0" fontId="7" fillId="0" borderId="16" xfId="3" applyBorder="1" applyProtection="1"/>
    <xf numFmtId="0" fontId="7" fillId="0" borderId="133" xfId="3" applyBorder="1" applyProtection="1"/>
    <xf numFmtId="0" fontId="7" fillId="0" borderId="133" xfId="3" applyBorder="1" applyProtection="1"/>
    <xf numFmtId="0" fontId="7" fillId="0" borderId="133" xfId="3" applyBorder="1" applyProtection="1"/>
    <xf numFmtId="0" fontId="7" fillId="0" borderId="133" xfId="3" applyBorder="1" applyProtection="1"/>
    <xf numFmtId="0" fontId="7" fillId="5" borderId="134" xfId="3" applyFill="1" applyBorder="1" applyAlignment="1" applyProtection="1">
      <alignment horizontal="right"/>
      <protection locked="0"/>
    </xf>
    <xf numFmtId="0" fontId="7" fillId="0" borderId="0" xfId="3" applyBorder="1" applyProtection="1"/>
    <xf numFmtId="0" fontId="7" fillId="0" borderId="133" xfId="3" applyBorder="1" applyProtection="1"/>
    <xf numFmtId="0" fontId="7" fillId="0" borderId="0" xfId="3" applyBorder="1" applyAlignment="1" applyProtection="1">
      <alignment horizontal="left"/>
    </xf>
    <xf numFmtId="0" fontId="7" fillId="0" borderId="1" xfId="3" applyBorder="1" applyProtection="1"/>
    <xf numFmtId="0" fontId="7" fillId="0" borderId="1" xfId="3" applyBorder="1" applyAlignment="1" applyProtection="1">
      <alignment horizontal="left"/>
    </xf>
    <xf numFmtId="1" fontId="7" fillId="0" borderId="1" xfId="3" applyNumberFormat="1" applyBorder="1" applyProtection="1"/>
    <xf numFmtId="0" fontId="96" fillId="0" borderId="0" xfId="3" applyFont="1" applyProtection="1"/>
    <xf numFmtId="0" fontId="7" fillId="0" borderId="0" xfId="3" applyBorder="1" applyProtection="1"/>
    <xf numFmtId="0" fontId="7" fillId="0" borderId="110" xfId="3" applyBorder="1" applyProtection="1"/>
    <xf numFmtId="0" fontId="74" fillId="0" borderId="110" xfId="3" applyFont="1" applyBorder="1" applyProtection="1"/>
    <xf numFmtId="0" fontId="74" fillId="0" borderId="110" xfId="3" applyFont="1" applyBorder="1" applyAlignment="1" applyProtection="1">
      <alignment horizontal="left"/>
    </xf>
    <xf numFmtId="0" fontId="74" fillId="0" borderId="110" xfId="3" applyFont="1" applyBorder="1" applyAlignment="1" applyProtection="1">
      <alignment horizontal="right"/>
    </xf>
    <xf numFmtId="1" fontId="74" fillId="0" borderId="110" xfId="3" applyNumberFormat="1" applyFont="1" applyBorder="1" applyProtection="1"/>
    <xf numFmtId="0" fontId="7" fillId="5" borderId="136" xfId="3" applyFill="1" applyBorder="1" applyAlignment="1" applyProtection="1">
      <alignment horizontal="center"/>
      <protection locked="0"/>
    </xf>
    <xf numFmtId="9" fontId="9" fillId="0" borderId="0" xfId="0" applyNumberFormat="1" applyFont="1" applyFill="1" applyBorder="1" applyAlignment="1" applyProtection="1">
      <alignment horizontal="center"/>
      <protection locked="0"/>
    </xf>
    <xf numFmtId="0" fontId="7" fillId="0" borderId="135" xfId="3" applyFill="1" applyBorder="1" applyProtection="1"/>
    <xf numFmtId="44" fontId="50" fillId="0" borderId="0" xfId="6" applyNumberFormat="1" applyFont="1" applyFill="1" applyBorder="1" applyProtection="1"/>
    <xf numFmtId="164" fontId="50" fillId="0" borderId="0" xfId="2" applyNumberFormat="1" applyFont="1" applyFill="1" applyBorder="1" applyAlignment="1" applyProtection="1">
      <alignment horizontal="center"/>
    </xf>
    <xf numFmtId="44" fontId="47" fillId="0" borderId="0" xfId="6" applyNumberFormat="1" applyFont="1" applyFill="1" applyBorder="1" applyProtection="1"/>
    <xf numFmtId="4" fontId="5" fillId="0" borderId="0" xfId="0" applyNumberFormat="1" applyFont="1" applyBorder="1" applyProtection="1"/>
    <xf numFmtId="49" fontId="9" fillId="2" borderId="136" xfId="0" applyNumberFormat="1" applyFont="1" applyFill="1" applyBorder="1" applyAlignment="1" applyProtection="1">
      <alignment horizontal="center"/>
      <protection locked="0"/>
    </xf>
    <xf numFmtId="49" fontId="47" fillId="0" borderId="0" xfId="0" applyNumberFormat="1" applyFont="1" applyFill="1" applyBorder="1" applyAlignment="1" applyProtection="1">
      <alignment horizontal="center" vertical="center"/>
    </xf>
    <xf numFmtId="0" fontId="9" fillId="0" borderId="110" xfId="0" applyFont="1" applyBorder="1" applyProtection="1"/>
    <xf numFmtId="49" fontId="47" fillId="0" borderId="0" xfId="0" applyNumberFormat="1" applyFont="1" applyFill="1" applyBorder="1" applyAlignment="1" applyProtection="1">
      <alignment horizontal="center" vertical="center" wrapText="1"/>
    </xf>
    <xf numFmtId="49" fontId="49" fillId="6" borderId="40" xfId="3" applyNumberFormat="1" applyFont="1" applyFill="1" applyBorder="1" applyAlignment="1" applyProtection="1">
      <alignment horizontal="left" vertical="center" wrapText="1"/>
      <protection locked="0"/>
    </xf>
    <xf numFmtId="0" fontId="0" fillId="0" borderId="60" xfId="0" applyFont="1" applyBorder="1" applyProtection="1"/>
    <xf numFmtId="0" fontId="4" fillId="0" borderId="16" xfId="0" applyFont="1" applyBorder="1" applyProtection="1"/>
    <xf numFmtId="0" fontId="0" fillId="0" borderId="16" xfId="0" applyFont="1" applyBorder="1" applyProtection="1"/>
    <xf numFmtId="0" fontId="39" fillId="0" borderId="137" xfId="0" applyFont="1" applyBorder="1" applyAlignment="1" applyProtection="1">
      <alignment horizontal="center" vertical="center"/>
    </xf>
    <xf numFmtId="0" fontId="39" fillId="0" borderId="73" xfId="0" applyFont="1" applyBorder="1" applyAlignment="1" applyProtection="1">
      <alignment horizontal="center" vertical="center"/>
    </xf>
    <xf numFmtId="0" fontId="39" fillId="15" borderId="73" xfId="0" applyFont="1" applyFill="1" applyBorder="1" applyAlignment="1" applyProtection="1">
      <alignment horizontal="center" vertical="center"/>
      <protection locked="0"/>
    </xf>
    <xf numFmtId="0" fontId="39" fillId="15" borderId="76" xfId="0" applyFont="1" applyFill="1" applyBorder="1" applyAlignment="1" applyProtection="1">
      <alignment horizontal="center" vertical="center"/>
      <protection locked="0"/>
    </xf>
    <xf numFmtId="0" fontId="0" fillId="15" borderId="97" xfId="0" applyFont="1" applyFill="1" applyBorder="1" applyAlignment="1" applyProtection="1">
      <alignment horizontal="center" vertical="center"/>
      <protection locked="0"/>
    </xf>
    <xf numFmtId="0" fontId="0" fillId="15" borderId="98" xfId="0" applyFont="1" applyFill="1" applyBorder="1" applyAlignment="1" applyProtection="1">
      <alignment horizontal="center" vertical="center"/>
      <protection locked="0"/>
    </xf>
    <xf numFmtId="0" fontId="0" fillId="0" borderId="17" xfId="0" applyFont="1" applyBorder="1"/>
    <xf numFmtId="0" fontId="0" fillId="0" borderId="1" xfId="0" applyFont="1" applyBorder="1"/>
    <xf numFmtId="0" fontId="39" fillId="0" borderId="61" xfId="0" applyFont="1" applyFill="1" applyBorder="1" applyAlignment="1" applyProtection="1">
      <alignment horizontal="left" vertical="center"/>
      <protection locked="0"/>
    </xf>
    <xf numFmtId="0" fontId="39" fillId="0" borderId="61" xfId="0" applyFont="1" applyFill="1" applyBorder="1" applyAlignment="1" applyProtection="1">
      <alignment vertical="center"/>
      <protection locked="0"/>
    </xf>
    <xf numFmtId="0" fontId="0" fillId="0" borderId="61" xfId="0" applyFont="1" applyFill="1" applyBorder="1" applyAlignment="1" applyProtection="1">
      <alignment horizontal="center" vertical="center"/>
      <protection locked="0"/>
    </xf>
    <xf numFmtId="0" fontId="0" fillId="0" borderId="61" xfId="0" applyFont="1" applyFill="1" applyBorder="1" applyAlignment="1" applyProtection="1">
      <alignment vertical="center"/>
      <protection locked="0"/>
    </xf>
    <xf numFmtId="0" fontId="97" fillId="0" borderId="60" xfId="0" applyFont="1" applyFill="1" applyBorder="1" applyAlignment="1" applyProtection="1">
      <alignment horizontal="left"/>
      <protection locked="0"/>
    </xf>
    <xf numFmtId="14" fontId="9" fillId="0" borderId="0" xfId="0" applyNumberFormat="1" applyFont="1" applyFill="1" applyBorder="1" applyAlignment="1" applyProtection="1">
      <alignment horizontal="center"/>
      <protection locked="0"/>
    </xf>
    <xf numFmtId="0" fontId="70" fillId="3" borderId="10" xfId="0" applyFont="1" applyFill="1" applyBorder="1" applyProtection="1"/>
    <xf numFmtId="0" fontId="0" fillId="0" borderId="0" xfId="0" applyFont="1" applyProtection="1"/>
    <xf numFmtId="49" fontId="50" fillId="0" borderId="0" xfId="76" applyNumberFormat="1" applyFont="1" applyFill="1" applyBorder="1" applyAlignment="1" applyProtection="1">
      <alignment horizontal="left" vertical="center" indent="1"/>
    </xf>
    <xf numFmtId="0" fontId="7" fillId="0" borderId="135" xfId="3" applyFill="1" applyBorder="1" applyAlignment="1" applyProtection="1">
      <alignment horizontal="center"/>
    </xf>
    <xf numFmtId="0" fontId="50" fillId="0" borderId="0" xfId="0" applyFont="1" applyBorder="1"/>
    <xf numFmtId="0" fontId="80" fillId="0" borderId="0" xfId="0" applyFont="1" applyAlignment="1" applyProtection="1">
      <alignment horizontal="left"/>
    </xf>
    <xf numFmtId="0" fontId="46" fillId="0" borderId="0" xfId="0" applyFont="1" applyFill="1" applyBorder="1" applyAlignment="1" applyProtection="1"/>
    <xf numFmtId="0" fontId="5" fillId="0" borderId="0" xfId="0" applyFont="1" applyFill="1" applyBorder="1" applyAlignment="1" applyProtection="1"/>
    <xf numFmtId="44" fontId="46" fillId="2" borderId="136" xfId="1" applyFont="1" applyFill="1" applyBorder="1" applyAlignment="1" applyProtection="1">
      <alignment horizontal="center"/>
      <protection locked="0"/>
    </xf>
    <xf numFmtId="164" fontId="49" fillId="5" borderId="136" xfId="3" applyNumberFormat="1" applyFont="1" applyFill="1" applyBorder="1" applyAlignment="1" applyProtection="1">
      <alignment horizontal="center"/>
      <protection locked="0"/>
    </xf>
    <xf numFmtId="44" fontId="46" fillId="0" borderId="136" xfId="1" applyFont="1" applyFill="1" applyBorder="1" applyAlignment="1" applyProtection="1">
      <alignment horizontal="center"/>
    </xf>
    <xf numFmtId="44" fontId="5" fillId="0" borderId="136" xfId="1" applyFont="1" applyFill="1" applyBorder="1" applyAlignment="1" applyProtection="1">
      <alignment horizontal="center"/>
    </xf>
    <xf numFmtId="164" fontId="9" fillId="0" borderId="136" xfId="3" applyNumberFormat="1" applyFont="1" applyFill="1" applyBorder="1" applyAlignment="1" applyProtection="1">
      <alignment horizontal="center" wrapText="1"/>
    </xf>
    <xf numFmtId="169" fontId="46" fillId="2" borderId="136" xfId="1" applyNumberFormat="1" applyFont="1" applyFill="1" applyBorder="1" applyAlignment="1" applyProtection="1">
      <alignment horizontal="right"/>
      <protection locked="0"/>
    </xf>
    <xf numFmtId="44" fontId="49" fillId="5" borderId="136" xfId="3" applyNumberFormat="1" applyFont="1" applyFill="1" applyBorder="1" applyAlignment="1" applyProtection="1">
      <alignment horizontal="center"/>
      <protection locked="0"/>
    </xf>
    <xf numFmtId="44" fontId="47" fillId="3" borderId="136" xfId="3" applyNumberFormat="1" applyFont="1" applyFill="1" applyBorder="1" applyProtection="1"/>
    <xf numFmtId="44" fontId="47" fillId="3" borderId="136" xfId="6" applyNumberFormat="1" applyFont="1" applyFill="1" applyBorder="1" applyProtection="1"/>
    <xf numFmtId="44" fontId="47" fillId="0" borderId="136" xfId="6" applyNumberFormat="1" applyFont="1" applyFill="1" applyBorder="1" applyProtection="1"/>
    <xf numFmtId="0" fontId="9" fillId="0" borderId="110" xfId="6" applyFont="1" applyBorder="1" applyProtection="1"/>
    <xf numFmtId="0" fontId="49" fillId="0" borderId="110" xfId="6" applyFont="1" applyBorder="1" applyProtection="1"/>
    <xf numFmtId="0" fontId="49" fillId="0" borderId="110" xfId="6" applyFont="1" applyBorder="1" applyAlignment="1" applyProtection="1">
      <alignment horizontal="center"/>
    </xf>
    <xf numFmtId="0" fontId="5" fillId="0" borderId="0" xfId="0" applyFont="1" applyBorder="1" applyAlignment="1" applyProtection="1"/>
    <xf numFmtId="0" fontId="47" fillId="0" borderId="0" xfId="3" applyFont="1" applyBorder="1" applyAlignment="1" applyProtection="1"/>
    <xf numFmtId="0" fontId="46" fillId="0" borderId="0" xfId="0" applyFont="1" applyBorder="1" applyAlignment="1" applyProtection="1">
      <alignment horizontal="center"/>
    </xf>
    <xf numFmtId="44" fontId="79" fillId="0" borderId="0" xfId="1" applyFont="1" applyFill="1" applyBorder="1" applyProtection="1"/>
    <xf numFmtId="14" fontId="9" fillId="2" borderId="136" xfId="0" applyNumberFormat="1" applyFont="1" applyFill="1" applyBorder="1" applyAlignment="1" applyProtection="1">
      <alignment horizontal="center"/>
      <protection locked="0"/>
    </xf>
    <xf numFmtId="14" fontId="9" fillId="2" borderId="136" xfId="0" applyNumberFormat="1" applyFont="1" applyFill="1" applyBorder="1" applyProtection="1">
      <protection locked="0"/>
    </xf>
    <xf numFmtId="2" fontId="9" fillId="0" borderId="136" xfId="0" applyNumberFormat="1" applyFont="1" applyFill="1" applyBorder="1" applyAlignment="1" applyProtection="1">
      <alignment horizontal="center"/>
    </xf>
    <xf numFmtId="2" fontId="9" fillId="2" borderId="136" xfId="0" applyNumberFormat="1" applyFont="1" applyFill="1" applyBorder="1" applyAlignment="1" applyProtection="1">
      <alignment horizontal="center"/>
      <protection locked="0"/>
    </xf>
    <xf numFmtId="9" fontId="9" fillId="2" borderId="136" xfId="0" applyNumberFormat="1" applyFont="1" applyFill="1" applyBorder="1" applyAlignment="1" applyProtection="1">
      <alignment horizontal="center"/>
      <protection locked="0"/>
    </xf>
    <xf numFmtId="44" fontId="9" fillId="2" borderId="136" xfId="1" applyFont="1" applyFill="1" applyBorder="1" applyAlignment="1" applyProtection="1">
      <alignment horizontal="center"/>
      <protection locked="0"/>
    </xf>
    <xf numFmtId="44" fontId="9" fillId="0" borderId="136" xfId="1" applyFont="1" applyFill="1" applyBorder="1" applyAlignment="1" applyProtection="1">
      <alignment horizontal="center"/>
    </xf>
    <xf numFmtId="165" fontId="9" fillId="4" borderId="136" xfId="2" applyNumberFormat="1" applyFont="1" applyFill="1" applyBorder="1" applyAlignment="1" applyProtection="1">
      <alignment horizontal="center"/>
    </xf>
    <xf numFmtId="165" fontId="9" fillId="2" borderId="136" xfId="2" applyNumberFormat="1" applyFont="1" applyFill="1" applyBorder="1" applyAlignment="1" applyProtection="1">
      <alignment horizontal="right"/>
      <protection locked="0"/>
    </xf>
    <xf numFmtId="165" fontId="9" fillId="2" borderId="136" xfId="2" applyNumberFormat="1" applyFont="1" applyFill="1" applyBorder="1" applyAlignment="1" applyProtection="1">
      <alignment horizontal="center"/>
      <protection locked="0"/>
    </xf>
    <xf numFmtId="44" fontId="47" fillId="3" borderId="136" xfId="1" applyFont="1" applyFill="1" applyBorder="1" applyAlignment="1" applyProtection="1">
      <alignment horizontal="center"/>
    </xf>
    <xf numFmtId="0" fontId="70" fillId="0" borderId="110" xfId="0" applyFont="1" applyFill="1" applyBorder="1" applyProtection="1"/>
    <xf numFmtId="44" fontId="70" fillId="0" borderId="110" xfId="1" applyFont="1" applyFill="1" applyBorder="1" applyAlignment="1" applyProtection="1">
      <alignment horizontal="center"/>
    </xf>
    <xf numFmtId="44" fontId="9" fillId="0" borderId="136" xfId="0" applyNumberFormat="1" applyFont="1" applyFill="1" applyBorder="1" applyAlignment="1" applyProtection="1">
      <alignment horizontal="center"/>
    </xf>
    <xf numFmtId="165" fontId="80" fillId="0" borderId="0" xfId="0" applyNumberFormat="1" applyFont="1" applyBorder="1" applyProtection="1"/>
    <xf numFmtId="44" fontId="70" fillId="3" borderId="136" xfId="1" applyFont="1" applyFill="1" applyBorder="1" applyAlignment="1" applyProtection="1">
      <alignment horizontal="center"/>
    </xf>
    <xf numFmtId="0" fontId="10" fillId="0" borderId="110" xfId="0" applyFont="1" applyBorder="1" applyProtection="1"/>
    <xf numFmtId="44" fontId="9" fillId="0" borderId="110" xfId="1" applyFont="1" applyFill="1" applyBorder="1" applyAlignment="1" applyProtection="1">
      <alignment horizontal="center"/>
    </xf>
    <xf numFmtId="3" fontId="9" fillId="2" borderId="136" xfId="0" applyNumberFormat="1" applyFont="1" applyFill="1" applyBorder="1" applyProtection="1">
      <protection locked="0"/>
    </xf>
    <xf numFmtId="168" fontId="9" fillId="2" borderId="136" xfId="0" applyNumberFormat="1" applyFont="1" applyFill="1" applyBorder="1" applyProtection="1">
      <protection locked="0"/>
    </xf>
    <xf numFmtId="44" fontId="10" fillId="3" borderId="136" xfId="0" applyNumberFormat="1" applyFont="1" applyFill="1" applyBorder="1" applyAlignment="1" applyProtection="1">
      <alignment horizontal="right"/>
    </xf>
    <xf numFmtId="0" fontId="9" fillId="2" borderId="136" xfId="0" applyFont="1" applyFill="1" applyBorder="1" applyAlignment="1" applyProtection="1">
      <alignment horizontal="center"/>
      <protection locked="0"/>
    </xf>
    <xf numFmtId="0" fontId="72" fillId="0" borderId="0" xfId="0" applyFont="1" applyBorder="1" applyAlignment="1" applyProtection="1">
      <alignment wrapText="1"/>
    </xf>
    <xf numFmtId="0" fontId="80" fillId="0" borderId="0" xfId="0" applyFont="1" applyFill="1" applyBorder="1" applyAlignment="1" applyProtection="1">
      <alignment horizontal="center" vertical="center"/>
    </xf>
    <xf numFmtId="2" fontId="80" fillId="0" borderId="0" xfId="0" applyNumberFormat="1" applyFont="1" applyBorder="1" applyProtection="1"/>
    <xf numFmtId="2" fontId="80" fillId="0" borderId="0" xfId="0" applyNumberFormat="1" applyFont="1" applyFill="1" applyBorder="1" applyAlignment="1" applyProtection="1">
      <alignment horizontal="center" vertical="center"/>
    </xf>
    <xf numFmtId="0" fontId="9" fillId="0" borderId="110" xfId="0" applyFont="1" applyBorder="1" applyAlignment="1" applyProtection="1">
      <alignment horizontal="center"/>
    </xf>
    <xf numFmtId="0" fontId="99" fillId="0" borderId="0" xfId="3" applyFont="1"/>
    <xf numFmtId="0" fontId="100" fillId="0" borderId="0" xfId="3" applyFont="1"/>
    <xf numFmtId="0" fontId="99" fillId="0" borderId="0" xfId="3" applyFont="1" applyBorder="1"/>
    <xf numFmtId="0" fontId="80" fillId="0" borderId="0" xfId="3" applyFont="1"/>
    <xf numFmtId="0" fontId="101" fillId="0" borderId="0" xfId="0" applyFont="1"/>
    <xf numFmtId="0" fontId="101" fillId="0" borderId="0" xfId="3" applyFont="1"/>
    <xf numFmtId="0" fontId="49" fillId="0" borderId="0" xfId="3" applyFont="1" applyAlignment="1">
      <alignment horizontal="right" vertical="top"/>
    </xf>
    <xf numFmtId="0" fontId="1" fillId="0" borderId="0" xfId="117" applyFont="1" applyAlignment="1">
      <alignment horizontal="left" vertical="center" wrapText="1" indent="1"/>
    </xf>
    <xf numFmtId="0" fontId="9" fillId="0" borderId="0" xfId="0" applyFont="1" applyBorder="1" applyAlignment="1" applyProtection="1">
      <alignment vertical="top"/>
    </xf>
    <xf numFmtId="0" fontId="72" fillId="0" borderId="0" xfId="0" applyFont="1" applyBorder="1" applyAlignment="1" applyProtection="1">
      <alignment horizontal="left"/>
    </xf>
    <xf numFmtId="0" fontId="102" fillId="0" borderId="0" xfId="3" applyFont="1" applyAlignment="1">
      <alignment horizontal="right" vertical="top"/>
    </xf>
    <xf numFmtId="0" fontId="38" fillId="0" borderId="44" xfId="0" applyNumberFormat="1" applyFont="1" applyBorder="1" applyAlignment="1" applyProtection="1">
      <alignment horizontal="right"/>
    </xf>
    <xf numFmtId="0" fontId="5" fillId="0" borderId="0" xfId="0" applyFont="1" applyBorder="1" applyAlignment="1" applyProtection="1">
      <alignment horizontal="left" vertical="top" wrapText="1"/>
    </xf>
    <xf numFmtId="44" fontId="46" fillId="3" borderId="136" xfId="0" applyNumberFormat="1" applyFont="1" applyFill="1" applyBorder="1" applyProtection="1"/>
    <xf numFmtId="0" fontId="46" fillId="3" borderId="0" xfId="0" applyFont="1" applyFill="1" applyBorder="1" applyAlignment="1" applyProtection="1">
      <alignment horizontal="right"/>
    </xf>
    <xf numFmtId="44" fontId="46" fillId="3" borderId="136" xfId="1" applyFont="1" applyFill="1" applyBorder="1" applyProtection="1"/>
    <xf numFmtId="49" fontId="45" fillId="0" borderId="1" xfId="0" applyNumberFormat="1" applyFont="1" applyFill="1" applyBorder="1" applyProtection="1"/>
    <xf numFmtId="0" fontId="45" fillId="0" borderId="1" xfId="0" applyFont="1" applyFill="1" applyBorder="1" applyProtection="1"/>
    <xf numFmtId="0" fontId="46" fillId="0" borderId="1" xfId="0" applyFont="1" applyFill="1" applyBorder="1" applyAlignment="1" applyProtection="1">
      <alignment horizontal="right"/>
    </xf>
    <xf numFmtId="44" fontId="45" fillId="0" borderId="1" xfId="1" applyFont="1" applyFill="1" applyBorder="1" applyProtection="1"/>
    <xf numFmtId="0" fontId="45" fillId="0" borderId="1" xfId="0" applyFont="1" applyFill="1" applyBorder="1" applyAlignment="1" applyProtection="1">
      <alignment horizontal="right"/>
    </xf>
    <xf numFmtId="44" fontId="3" fillId="0" borderId="0" xfId="1" applyFont="1" applyProtection="1"/>
    <xf numFmtId="0" fontId="45" fillId="0" borderId="1" xfId="0" applyFont="1" applyFill="1" applyBorder="1" applyAlignment="1" applyProtection="1">
      <alignment horizontal="left"/>
    </xf>
    <xf numFmtId="0" fontId="39" fillId="0" borderId="1" xfId="0" applyFont="1" applyBorder="1" applyAlignment="1">
      <alignment horizontal="center" vertical="center" wrapText="1"/>
    </xf>
    <xf numFmtId="0" fontId="0" fillId="0" borderId="12" xfId="0" applyBorder="1" applyAlignment="1">
      <alignmen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vertical="center"/>
    </xf>
    <xf numFmtId="0" fontId="0" fillId="0" borderId="85" xfId="0" applyBorder="1" applyAlignment="1">
      <alignment vertical="center"/>
    </xf>
    <xf numFmtId="0" fontId="0" fillId="0" borderId="7" xfId="0" applyBorder="1" applyAlignment="1">
      <alignment vertical="center"/>
    </xf>
    <xf numFmtId="0" fontId="0" fillId="0" borderId="1" xfId="0" applyNumberFormat="1" applyBorder="1" applyAlignment="1">
      <alignment vertical="center"/>
    </xf>
    <xf numFmtId="0" fontId="0" fillId="0" borderId="0" xfId="0" applyNumberFormat="1" applyBorder="1" applyAlignment="1">
      <alignment horizontal="center" vertical="center"/>
    </xf>
    <xf numFmtId="0" fontId="0" fillId="0" borderId="1" xfId="0" applyNumberFormat="1" applyBorder="1" applyAlignment="1">
      <alignment horizontal="center" vertical="center"/>
    </xf>
    <xf numFmtId="0" fontId="0" fillId="0" borderId="0" xfId="0" applyNumberFormat="1" applyBorder="1" applyAlignment="1">
      <alignment vertical="center"/>
    </xf>
    <xf numFmtId="0" fontId="0" fillId="0" borderId="130" xfId="0" applyNumberFormat="1" applyBorder="1" applyAlignment="1">
      <alignment vertical="center"/>
    </xf>
    <xf numFmtId="0" fontId="44" fillId="0" borderId="130" xfId="0" applyFont="1" applyBorder="1" applyAlignment="1">
      <alignment vertical="center"/>
    </xf>
    <xf numFmtId="0" fontId="0" fillId="0" borderId="110" xfId="0" applyNumberFormat="1" applyBorder="1" applyAlignment="1">
      <alignment vertical="center"/>
    </xf>
    <xf numFmtId="0" fontId="39" fillId="0" borderId="110" xfId="0" applyNumberFormat="1" applyFont="1" applyBorder="1" applyAlignment="1">
      <alignment horizontal="right" vertical="center"/>
    </xf>
    <xf numFmtId="0" fontId="0" fillId="0" borderId="110" xfId="0" applyBorder="1" applyAlignment="1">
      <alignment vertical="center"/>
    </xf>
    <xf numFmtId="170" fontId="0" fillId="0" borderId="0" xfId="0" applyNumberFormat="1" applyFill="1" applyBorder="1" applyAlignment="1">
      <alignment horizontal="center" vertical="center"/>
    </xf>
    <xf numFmtId="170" fontId="0" fillId="0" borderId="1" xfId="0" applyNumberFormat="1" applyFill="1" applyBorder="1" applyAlignment="1">
      <alignment horizontal="center" vertical="center"/>
    </xf>
    <xf numFmtId="170" fontId="4" fillId="0" borderId="130" xfId="0" applyNumberFormat="1" applyFont="1" applyBorder="1" applyAlignment="1">
      <alignment horizontal="center" vertical="center"/>
    </xf>
    <xf numFmtId="10" fontId="39" fillId="0" borderId="110" xfId="2" applyNumberFormat="1" applyFont="1" applyBorder="1" applyAlignment="1">
      <alignment horizontal="center" vertical="center"/>
    </xf>
    <xf numFmtId="170" fontId="4" fillId="0" borderId="130" xfId="0" applyNumberFormat="1" applyFont="1" applyFill="1" applyBorder="1" applyAlignment="1">
      <alignment horizontal="center" vertical="center"/>
    </xf>
    <xf numFmtId="0" fontId="85" fillId="0" borderId="7" xfId="0" applyFont="1" applyBorder="1" applyProtection="1"/>
    <xf numFmtId="0" fontId="103" fillId="0" borderId="110" xfId="0" applyFont="1" applyBorder="1" applyProtection="1"/>
    <xf numFmtId="0" fontId="85" fillId="0" borderId="110" xfId="0" applyFont="1" applyBorder="1" applyProtection="1"/>
    <xf numFmtId="44" fontId="85" fillId="0" borderId="110" xfId="1" applyFont="1" applyFill="1" applyBorder="1" applyAlignment="1" applyProtection="1">
      <alignment horizontal="center"/>
    </xf>
    <xf numFmtId="0" fontId="85" fillId="0" borderId="9" xfId="0" applyFont="1" applyBorder="1" applyProtection="1"/>
    <xf numFmtId="0" fontId="85" fillId="0" borderId="0" xfId="0" applyFont="1" applyProtection="1"/>
    <xf numFmtId="0" fontId="85" fillId="0" borderId="5" xfId="0" applyFont="1" applyBorder="1" applyProtection="1"/>
    <xf numFmtId="0" fontId="80" fillId="0" borderId="6" xfId="0" applyFont="1" applyBorder="1" applyProtection="1"/>
    <xf numFmtId="0" fontId="50" fillId="0" borderId="1" xfId="0" applyFont="1" applyFill="1" applyBorder="1" applyAlignment="1">
      <alignment horizontal="center" vertical="center" wrapText="1"/>
    </xf>
    <xf numFmtId="0" fontId="55" fillId="0" borderId="0" xfId="3" applyFont="1" applyBorder="1" applyAlignment="1">
      <alignment horizontal="left" vertical="top" wrapText="1"/>
    </xf>
    <xf numFmtId="0" fontId="65" fillId="0" borderId="0" xfId="0" applyFont="1" applyBorder="1" applyAlignment="1">
      <alignment horizontal="left" vertical="top" wrapText="1"/>
    </xf>
    <xf numFmtId="0" fontId="67" fillId="15" borderId="44" xfId="3" applyFont="1" applyFill="1" applyBorder="1" applyAlignment="1" applyProtection="1">
      <protection locked="0"/>
    </xf>
    <xf numFmtId="0" fontId="98" fillId="15" borderId="45" xfId="0" applyFont="1" applyFill="1" applyBorder="1" applyAlignment="1" applyProtection="1">
      <protection locked="0"/>
    </xf>
    <xf numFmtId="0" fontId="98" fillId="15" borderId="46" xfId="0" applyFont="1" applyFill="1" applyBorder="1" applyAlignment="1" applyProtection="1">
      <protection locked="0"/>
    </xf>
    <xf numFmtId="0" fontId="49" fillId="15" borderId="44" xfId="3" applyFont="1" applyFill="1" applyBorder="1" applyAlignment="1" applyProtection="1">
      <protection locked="0"/>
    </xf>
    <xf numFmtId="0" fontId="46" fillId="15" borderId="45" xfId="0" applyFont="1" applyFill="1" applyBorder="1" applyAlignment="1" applyProtection="1">
      <protection locked="0"/>
    </xf>
    <xf numFmtId="0" fontId="46" fillId="15" borderId="46" xfId="0" applyFont="1" applyFill="1" applyBorder="1" applyAlignment="1" applyProtection="1">
      <protection locked="0"/>
    </xf>
    <xf numFmtId="49" fontId="49" fillId="6" borderId="2" xfId="7" applyNumberFormat="1" applyFont="1" applyFill="1" applyBorder="1" applyAlignment="1" applyProtection="1">
      <alignment horizontal="left" vertical="center" wrapText="1"/>
      <protection locked="0"/>
    </xf>
    <xf numFmtId="49" fontId="49" fillId="6" borderId="2" xfId="3" applyNumberFormat="1" applyFont="1" applyFill="1" applyBorder="1" applyAlignment="1" applyProtection="1">
      <alignment horizontal="left" vertical="center" wrapText="1"/>
      <protection locked="0"/>
    </xf>
    <xf numFmtId="49" fontId="49" fillId="6" borderId="40" xfId="3" applyNumberFormat="1" applyFont="1" applyFill="1" applyBorder="1" applyAlignment="1" applyProtection="1">
      <alignment horizontal="left" vertical="center" wrapText="1"/>
      <protection locked="0"/>
    </xf>
    <xf numFmtId="49" fontId="49" fillId="6" borderId="105" xfId="3" applyNumberFormat="1" applyFont="1" applyFill="1" applyBorder="1" applyAlignment="1" applyProtection="1">
      <alignment horizontal="left" wrapText="1"/>
      <protection locked="0"/>
    </xf>
    <xf numFmtId="49" fontId="49" fillId="6" borderId="106" xfId="3" applyNumberFormat="1" applyFont="1" applyFill="1" applyBorder="1" applyAlignment="1" applyProtection="1">
      <alignment horizontal="left" wrapText="1"/>
      <protection locked="0"/>
    </xf>
    <xf numFmtId="49" fontId="49" fillId="6" borderId="107" xfId="3" applyNumberFormat="1" applyFont="1" applyFill="1" applyBorder="1" applyAlignment="1" applyProtection="1">
      <alignment horizontal="left" wrapText="1"/>
      <protection locked="0"/>
    </xf>
    <xf numFmtId="0" fontId="48" fillId="0" borderId="22" xfId="3" applyFont="1" applyBorder="1" applyAlignment="1"/>
    <xf numFmtId="0" fontId="41" fillId="0" borderId="23" xfId="3" applyFont="1" applyBorder="1" applyAlignment="1"/>
    <xf numFmtId="0" fontId="41" fillId="0" borderId="24" xfId="3" applyFont="1" applyBorder="1" applyAlignment="1"/>
    <xf numFmtId="49" fontId="49" fillId="15" borderId="14" xfId="3" applyNumberFormat="1" applyFont="1" applyFill="1" applyBorder="1" applyAlignment="1" applyProtection="1">
      <alignment horizontal="left" vertical="center" wrapText="1"/>
      <protection locked="0"/>
    </xf>
    <xf numFmtId="49" fontId="49" fillId="15" borderId="25" xfId="3" applyNumberFormat="1" applyFont="1" applyFill="1" applyBorder="1" applyAlignment="1" applyProtection="1">
      <alignment horizontal="left" vertical="center" wrapText="1"/>
      <protection locked="0"/>
    </xf>
    <xf numFmtId="49" fontId="49" fillId="15" borderId="26" xfId="3" applyNumberFormat="1" applyFont="1" applyFill="1" applyBorder="1" applyAlignment="1" applyProtection="1">
      <alignment horizontal="left" vertical="center" wrapText="1"/>
      <protection locked="0"/>
    </xf>
    <xf numFmtId="49" fontId="49" fillId="15" borderId="17" xfId="3" applyNumberFormat="1" applyFont="1" applyFill="1" applyBorder="1" applyAlignment="1" applyProtection="1">
      <alignment horizontal="left" vertical="center" wrapText="1"/>
      <protection locked="0"/>
    </xf>
    <xf numFmtId="49" fontId="49" fillId="15" borderId="1" xfId="3" applyNumberFormat="1" applyFont="1" applyFill="1" applyBorder="1" applyAlignment="1" applyProtection="1">
      <alignment horizontal="left" vertical="center" wrapText="1"/>
      <protection locked="0"/>
    </xf>
    <xf numFmtId="49" fontId="49" fillId="15" borderId="13" xfId="3" applyNumberFormat="1" applyFont="1" applyFill="1" applyBorder="1" applyAlignment="1" applyProtection="1">
      <alignment horizontal="left" vertical="center" wrapText="1"/>
      <protection locked="0"/>
    </xf>
    <xf numFmtId="49" fontId="49" fillId="6" borderId="27" xfId="3" applyNumberFormat="1" applyFont="1" applyFill="1" applyBorder="1" applyAlignment="1" applyProtection="1">
      <alignment horizontal="left" vertical="center" wrapText="1"/>
      <protection locked="0"/>
    </xf>
    <xf numFmtId="49" fontId="49" fillId="6" borderId="28" xfId="3" applyNumberFormat="1" applyFont="1" applyFill="1" applyBorder="1" applyAlignment="1" applyProtection="1">
      <alignment horizontal="left" vertical="center" wrapText="1"/>
      <protection locked="0"/>
    </xf>
    <xf numFmtId="49" fontId="49" fillId="6" borderId="29" xfId="3" applyNumberFormat="1" applyFont="1" applyFill="1" applyBorder="1" applyAlignment="1" applyProtection="1">
      <alignment horizontal="left" vertical="center" wrapText="1"/>
      <protection locked="0"/>
    </xf>
    <xf numFmtId="49" fontId="49" fillId="6" borderId="30" xfId="3" applyNumberFormat="1" applyFont="1" applyFill="1" applyBorder="1" applyAlignment="1" applyProtection="1">
      <alignment horizontal="left" vertical="center" wrapText="1"/>
      <protection locked="0"/>
    </xf>
    <xf numFmtId="49" fontId="49" fillId="6" borderId="31" xfId="3" applyNumberFormat="1" applyFont="1" applyFill="1" applyBorder="1" applyAlignment="1" applyProtection="1">
      <alignment horizontal="left" vertical="center" wrapText="1"/>
      <protection locked="0"/>
    </xf>
    <xf numFmtId="49" fontId="49" fillId="6" borderId="32" xfId="3" applyNumberFormat="1" applyFont="1" applyFill="1" applyBorder="1" applyAlignment="1" applyProtection="1">
      <alignment horizontal="left" vertical="center" wrapText="1"/>
      <protection locked="0"/>
    </xf>
    <xf numFmtId="0" fontId="9" fillId="0" borderId="33" xfId="3" applyFont="1" applyBorder="1" applyAlignment="1"/>
    <xf numFmtId="0" fontId="9" fillId="0" borderId="34" xfId="3" applyFont="1" applyBorder="1" applyAlignment="1"/>
    <xf numFmtId="0" fontId="9" fillId="0" borderId="35" xfId="3" applyFont="1" applyBorder="1" applyAlignment="1"/>
    <xf numFmtId="49" fontId="49" fillId="6" borderId="41" xfId="3" applyNumberFormat="1" applyFont="1" applyFill="1" applyBorder="1" applyAlignment="1" applyProtection="1">
      <alignment horizontal="left"/>
      <protection locked="0"/>
    </xf>
    <xf numFmtId="49" fontId="49" fillId="6" borderId="108" xfId="3" applyNumberFormat="1" applyFont="1" applyFill="1" applyBorder="1" applyAlignment="1" applyProtection="1">
      <alignment horizontal="left"/>
      <protection locked="0"/>
    </xf>
    <xf numFmtId="49" fontId="49" fillId="6" borderId="42" xfId="3" applyNumberFormat="1" applyFont="1" applyFill="1" applyBorder="1" applyAlignment="1" applyProtection="1">
      <alignment horizontal="left"/>
      <protection locked="0"/>
    </xf>
    <xf numFmtId="0" fontId="9" fillId="0" borderId="38" xfId="3" applyFont="1" applyBorder="1" applyAlignment="1"/>
    <xf numFmtId="0" fontId="9" fillId="0" borderId="39" xfId="3" applyFont="1" applyBorder="1" applyAlignment="1"/>
    <xf numFmtId="0" fontId="49" fillId="6" borderId="83" xfId="3" applyFont="1" applyFill="1" applyBorder="1" applyAlignment="1" applyProtection="1">
      <alignment horizontal="left" vertical="center" wrapText="1"/>
      <protection locked="0"/>
    </xf>
    <xf numFmtId="0" fontId="49" fillId="6" borderId="87" xfId="3" applyFont="1" applyFill="1" applyBorder="1" applyAlignment="1" applyProtection="1">
      <alignment horizontal="left" vertical="center" wrapText="1"/>
      <protection locked="0"/>
    </xf>
    <xf numFmtId="14" fontId="49" fillId="6" borderId="41" xfId="3" applyNumberFormat="1" applyFont="1" applyFill="1" applyBorder="1" applyAlignment="1" applyProtection="1">
      <alignment horizontal="center"/>
      <protection locked="0"/>
    </xf>
    <xf numFmtId="14" fontId="49" fillId="6" borderId="42" xfId="3" applyNumberFormat="1" applyFont="1" applyFill="1" applyBorder="1" applyAlignment="1" applyProtection="1">
      <alignment horizontal="center"/>
      <protection locked="0"/>
    </xf>
    <xf numFmtId="0" fontId="55" fillId="0" borderId="61" xfId="3" applyFont="1" applyFill="1" applyBorder="1" applyAlignment="1" applyProtection="1">
      <alignment horizontal="left" vertical="center" wrapText="1"/>
      <protection locked="0"/>
    </xf>
    <xf numFmtId="0" fontId="65" fillId="0" borderId="61" xfId="0" applyFont="1" applyBorder="1" applyAlignment="1">
      <alignment horizontal="left" vertical="center" wrapText="1"/>
    </xf>
    <xf numFmtId="0" fontId="65" fillId="0" borderId="88" xfId="0" applyFont="1" applyBorder="1" applyAlignment="1">
      <alignment horizontal="left" vertical="center" wrapText="1"/>
    </xf>
    <xf numFmtId="49" fontId="49" fillId="6" borderId="134" xfId="7" applyNumberFormat="1" applyFont="1" applyFill="1" applyBorder="1" applyAlignment="1" applyProtection="1">
      <alignment horizontal="left" vertical="center" wrapText="1"/>
      <protection locked="0"/>
    </xf>
    <xf numFmtId="49" fontId="49" fillId="6" borderId="122" xfId="7" applyNumberFormat="1" applyFont="1" applyFill="1" applyBorder="1" applyAlignment="1" applyProtection="1">
      <alignment horizontal="left" vertical="center" wrapText="1"/>
      <protection locked="0"/>
    </xf>
    <xf numFmtId="49" fontId="49" fillId="6" borderId="133" xfId="7" applyNumberFormat="1" applyFont="1" applyFill="1" applyBorder="1" applyAlignment="1" applyProtection="1">
      <alignment horizontal="left" vertical="center" wrapText="1"/>
      <protection locked="0"/>
    </xf>
    <xf numFmtId="0" fontId="49" fillId="6" borderId="2" xfId="3" applyFont="1" applyFill="1" applyBorder="1" applyAlignment="1" applyProtection="1">
      <alignment horizontal="left" vertical="center" wrapText="1"/>
      <protection locked="0"/>
    </xf>
    <xf numFmtId="0" fontId="39" fillId="0" borderId="74" xfId="0" applyFont="1" applyBorder="1" applyAlignment="1" applyProtection="1">
      <alignment horizontal="left" vertical="center"/>
    </xf>
    <xf numFmtId="0" fontId="39" fillId="0" borderId="73" xfId="0" applyFont="1" applyBorder="1" applyAlignment="1" applyProtection="1">
      <alignment vertical="center"/>
    </xf>
    <xf numFmtId="0" fontId="39" fillId="0" borderId="74" xfId="0" applyFont="1" applyBorder="1" applyAlignment="1" applyProtection="1">
      <alignment vertical="center"/>
    </xf>
    <xf numFmtId="0" fontId="39" fillId="0" borderId="75" xfId="0" applyFont="1" applyBorder="1" applyAlignment="1" applyProtection="1">
      <alignment vertical="center"/>
    </xf>
    <xf numFmtId="0" fontId="0" fillId="0" borderId="60"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39" fillId="0" borderId="60" xfId="0" applyFont="1" applyBorder="1" applyAlignment="1" applyProtection="1">
      <alignment horizontal="center" vertical="center" wrapText="1"/>
    </xf>
    <xf numFmtId="0" fontId="39" fillId="0" borderId="61" xfId="0" applyFont="1" applyBorder="1" applyAlignment="1" applyProtection="1">
      <alignment horizontal="center" vertical="center" wrapText="1"/>
    </xf>
    <xf numFmtId="0" fontId="39" fillId="0" borderId="88" xfId="0" applyFont="1" applyBorder="1" applyAlignment="1" applyProtection="1">
      <alignment horizontal="center" vertical="center" wrapText="1"/>
    </xf>
    <xf numFmtId="0" fontId="39" fillId="0" borderId="16" xfId="0" applyFont="1" applyBorder="1" applyAlignment="1" applyProtection="1">
      <alignment horizontal="center" vertical="center" wrapText="1"/>
    </xf>
    <xf numFmtId="0" fontId="39" fillId="0" borderId="0" xfId="0" applyFont="1" applyBorder="1" applyAlignment="1" applyProtection="1">
      <alignment horizontal="center" vertical="center" wrapText="1"/>
    </xf>
    <xf numFmtId="0" fontId="39" fillId="0" borderId="6" xfId="0" applyFont="1" applyBorder="1" applyAlignment="1" applyProtection="1">
      <alignment horizontal="center" vertical="center" wrapText="1"/>
    </xf>
    <xf numFmtId="0" fontId="0" fillId="0" borderId="16" xfId="0" applyFont="1" applyBorder="1" applyAlignment="1" applyProtection="1">
      <alignment horizontal="center" textRotation="90"/>
    </xf>
    <xf numFmtId="0" fontId="0" fillId="0" borderId="17" xfId="0" applyFont="1" applyBorder="1" applyAlignment="1" applyProtection="1">
      <alignment horizontal="center" textRotation="90"/>
    </xf>
    <xf numFmtId="0" fontId="39" fillId="15" borderId="63" xfId="0" applyFont="1" applyFill="1" applyBorder="1" applyAlignment="1" applyProtection="1">
      <alignment vertical="center"/>
      <protection locked="0"/>
    </xf>
    <xf numFmtId="0" fontId="39" fillId="15" borderId="64" xfId="0" applyFont="1" applyFill="1" applyBorder="1" applyAlignment="1" applyProtection="1">
      <alignment vertical="center"/>
      <protection locked="0"/>
    </xf>
    <xf numFmtId="0" fontId="39" fillId="15" borderId="65" xfId="0" applyFont="1" applyFill="1" applyBorder="1" applyAlignment="1" applyProtection="1">
      <alignment vertical="center"/>
      <protection locked="0"/>
    </xf>
    <xf numFmtId="0" fontId="39" fillId="15" borderId="66" xfId="0" applyFont="1" applyFill="1" applyBorder="1" applyAlignment="1" applyProtection="1">
      <alignment vertical="center"/>
      <protection locked="0"/>
    </xf>
    <xf numFmtId="0" fontId="39" fillId="15" borderId="67" xfId="0" applyFont="1" applyFill="1" applyBorder="1" applyAlignment="1" applyProtection="1">
      <alignment vertical="center"/>
      <protection locked="0"/>
    </xf>
    <xf numFmtId="0" fontId="39" fillId="15" borderId="68" xfId="0" applyFont="1" applyFill="1" applyBorder="1" applyAlignment="1" applyProtection="1">
      <alignment vertical="center"/>
      <protection locked="0"/>
    </xf>
    <xf numFmtId="0" fontId="5" fillId="0" borderId="69" xfId="0" applyFont="1" applyBorder="1" applyAlignment="1" applyProtection="1">
      <alignment horizontal="center" textRotation="90" wrapText="1"/>
    </xf>
    <xf numFmtId="0" fontId="5" fillId="0" borderId="71" xfId="0" applyFont="1" applyBorder="1" applyAlignment="1" applyProtection="1">
      <alignment horizontal="center" textRotation="90" wrapText="1"/>
    </xf>
    <xf numFmtId="0" fontId="5" fillId="0" borderId="70" xfId="0" applyFont="1" applyBorder="1" applyAlignment="1" applyProtection="1">
      <alignment horizontal="center" textRotation="90" wrapText="1"/>
    </xf>
    <xf numFmtId="0" fontId="5" fillId="0" borderId="72" xfId="0" applyFont="1" applyBorder="1" applyAlignment="1" applyProtection="1">
      <alignment horizontal="center" textRotation="90" wrapText="1"/>
    </xf>
    <xf numFmtId="0" fontId="5" fillId="0" borderId="90" xfId="0" applyFont="1" applyBorder="1" applyAlignment="1" applyProtection="1">
      <alignment horizontal="center" textRotation="90" wrapText="1"/>
    </xf>
    <xf numFmtId="0" fontId="5" fillId="0" borderId="91" xfId="0" applyFont="1" applyBorder="1" applyAlignment="1" applyProtection="1">
      <alignment horizontal="center" textRotation="90" wrapText="1"/>
    </xf>
    <xf numFmtId="0" fontId="39" fillId="15" borderId="73" xfId="0" applyFont="1" applyFill="1" applyBorder="1" applyAlignment="1" applyProtection="1">
      <alignment vertical="center"/>
      <protection locked="0"/>
    </xf>
    <xf numFmtId="0" fontId="39" fillId="15" borderId="74" xfId="0" applyFont="1" applyFill="1" applyBorder="1" applyAlignment="1" applyProtection="1">
      <alignment vertical="center"/>
      <protection locked="0"/>
    </xf>
    <xf numFmtId="0" fontId="39" fillId="15" borderId="75" xfId="0" applyFont="1" applyFill="1" applyBorder="1" applyAlignment="1" applyProtection="1">
      <alignment vertical="center"/>
      <protection locked="0"/>
    </xf>
    <xf numFmtId="0" fontId="39" fillId="0" borderId="74" xfId="0" applyFont="1" applyBorder="1" applyAlignment="1" applyProtection="1">
      <alignment horizontal="left" vertical="center" wrapText="1"/>
    </xf>
    <xf numFmtId="0" fontId="39" fillId="15" borderId="77" xfId="0" applyFont="1" applyFill="1" applyBorder="1" applyAlignment="1" applyProtection="1">
      <alignment horizontal="left" vertical="center"/>
      <protection locked="0"/>
    </xf>
    <xf numFmtId="0" fontId="39" fillId="15" borderId="76" xfId="0" applyFont="1" applyFill="1" applyBorder="1" applyAlignment="1" applyProtection="1">
      <alignment vertical="center"/>
      <protection locked="0"/>
    </xf>
    <xf numFmtId="0" fontId="39" fillId="15" borderId="77" xfId="0" applyFont="1" applyFill="1" applyBorder="1" applyAlignment="1" applyProtection="1">
      <alignment vertical="center"/>
      <protection locked="0"/>
    </xf>
    <xf numFmtId="0" fontId="39" fillId="15" borderId="78" xfId="0" applyFont="1" applyFill="1" applyBorder="1" applyAlignment="1" applyProtection="1">
      <alignment vertical="center"/>
      <protection locked="0"/>
    </xf>
    <xf numFmtId="0" fontId="39" fillId="0" borderId="60" xfId="0" applyFont="1" applyBorder="1" applyAlignment="1" applyProtection="1">
      <alignment horizontal="center" vertical="top" wrapText="1"/>
    </xf>
    <xf numFmtId="0" fontId="39" fillId="0" borderId="61" xfId="0" applyFont="1" applyBorder="1" applyAlignment="1" applyProtection="1">
      <alignment horizontal="center" vertical="top" wrapText="1"/>
    </xf>
    <xf numFmtId="0" fontId="39" fillId="0" borderId="62" xfId="0" applyFont="1" applyBorder="1" applyAlignment="1" applyProtection="1">
      <alignment horizontal="center" vertical="top" wrapText="1"/>
    </xf>
    <xf numFmtId="0" fontId="39" fillId="0" borderId="16" xfId="0" applyFont="1" applyBorder="1" applyAlignment="1" applyProtection="1">
      <alignment horizontal="center" vertical="top" wrapText="1"/>
    </xf>
    <xf numFmtId="0" fontId="39" fillId="0" borderId="0" xfId="0" applyFont="1" applyBorder="1" applyAlignment="1" applyProtection="1">
      <alignment horizontal="center" vertical="top" wrapText="1"/>
    </xf>
    <xf numFmtId="0" fontId="39" fillId="0" borderId="11" xfId="0" applyFont="1" applyBorder="1" applyAlignment="1" applyProtection="1">
      <alignment horizontal="center" vertical="top" wrapText="1"/>
    </xf>
    <xf numFmtId="0" fontId="0" fillId="0" borderId="0" xfId="0" applyFont="1" applyBorder="1" applyAlignment="1" applyProtection="1">
      <alignment horizontal="left"/>
    </xf>
    <xf numFmtId="0" fontId="39" fillId="0" borderId="92" xfId="0" applyFont="1" applyBorder="1" applyAlignment="1" applyProtection="1">
      <alignment horizontal="left" vertical="center"/>
    </xf>
    <xf numFmtId="0" fontId="39" fillId="0" borderId="93" xfId="0" applyFont="1" applyBorder="1" applyAlignment="1" applyProtection="1">
      <alignment vertical="center"/>
    </xf>
    <xf numFmtId="0" fontId="39" fillId="0" borderId="92" xfId="0" applyFont="1" applyBorder="1" applyAlignment="1" applyProtection="1">
      <alignment vertical="center"/>
    </xf>
    <xf numFmtId="0" fontId="39" fillId="0" borderId="94" xfId="0" applyFont="1" applyBorder="1" applyAlignment="1" applyProtection="1">
      <alignment vertical="center"/>
    </xf>
    <xf numFmtId="0" fontId="39" fillId="15" borderId="74" xfId="0" applyFont="1" applyFill="1" applyBorder="1" applyAlignment="1" applyProtection="1">
      <alignment horizontal="left" vertical="center"/>
      <protection locked="0"/>
    </xf>
    <xf numFmtId="0" fontId="39" fillId="0" borderId="123" xfId="0" applyNumberFormat="1" applyFont="1" applyBorder="1" applyAlignment="1">
      <alignment horizontal="right"/>
    </xf>
    <xf numFmtId="0" fontId="39" fillId="0" borderId="122" xfId="0" applyNumberFormat="1" applyFont="1" applyBorder="1" applyAlignment="1">
      <alignment horizontal="right"/>
    </xf>
    <xf numFmtId="0" fontId="39" fillId="0" borderId="132" xfId="0" applyNumberFormat="1" applyFont="1" applyBorder="1" applyAlignment="1">
      <alignment horizontal="right"/>
    </xf>
    <xf numFmtId="0" fontId="4" fillId="0" borderId="123" xfId="0" applyFont="1" applyFill="1" applyBorder="1" applyAlignment="1"/>
    <xf numFmtId="0" fontId="0" fillId="0" borderId="122" xfId="0" applyFont="1" applyFill="1" applyBorder="1" applyAlignment="1"/>
    <xf numFmtId="0" fontId="0" fillId="0" borderId="132" xfId="0" applyFont="1" applyFill="1" applyBorder="1" applyAlignment="1"/>
    <xf numFmtId="0" fontId="0" fillId="0" borderId="16" xfId="0" applyFont="1" applyBorder="1" applyAlignment="1">
      <alignment horizontal="left" vertical="center" wrapText="1"/>
    </xf>
    <xf numFmtId="0" fontId="0" fillId="0" borderId="0" xfId="0" applyFont="1" applyBorder="1" applyAlignment="1">
      <alignment horizontal="left" vertical="center" wrapText="1"/>
    </xf>
    <xf numFmtId="0" fontId="39" fillId="15" borderId="123" xfId="0" applyFont="1" applyFill="1" applyBorder="1" applyAlignment="1" applyProtection="1">
      <protection locked="0"/>
    </xf>
    <xf numFmtId="0" fontId="39" fillId="15" borderId="122" xfId="0" applyFont="1" applyFill="1" applyBorder="1" applyAlignment="1" applyProtection="1">
      <protection locked="0"/>
    </xf>
    <xf numFmtId="0" fontId="39" fillId="15" borderId="132" xfId="0" applyFont="1" applyFill="1" applyBorder="1" applyAlignment="1" applyProtection="1">
      <protection locked="0"/>
    </xf>
    <xf numFmtId="0" fontId="39" fillId="15" borderId="123" xfId="0" applyFont="1" applyFill="1" applyBorder="1" applyAlignment="1" applyProtection="1">
      <alignment horizontal="center" vertical="center"/>
    </xf>
    <xf numFmtId="0" fontId="39" fillId="15" borderId="122" xfId="0" applyFont="1" applyFill="1" applyBorder="1" applyAlignment="1" applyProtection="1">
      <alignment horizontal="center" vertical="center"/>
    </xf>
    <xf numFmtId="0" fontId="39" fillId="15" borderId="132" xfId="0" applyFont="1" applyFill="1" applyBorder="1" applyAlignment="1" applyProtection="1">
      <alignment horizontal="center" vertical="center"/>
    </xf>
    <xf numFmtId="0" fontId="56" fillId="0" borderId="16" xfId="0" applyFont="1" applyBorder="1" applyAlignment="1">
      <alignment horizontal="left" vertical="top" wrapText="1"/>
    </xf>
    <xf numFmtId="0" fontId="56" fillId="0" borderId="0" xfId="0" applyFont="1" applyBorder="1" applyAlignment="1">
      <alignment horizontal="left" vertical="top" wrapText="1"/>
    </xf>
    <xf numFmtId="0" fontId="39" fillId="0" borderId="60"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63" xfId="0" applyFont="1" applyBorder="1" applyAlignment="1"/>
    <xf numFmtId="0" fontId="39" fillId="0" borderId="64" xfId="0" applyFont="1" applyBorder="1" applyAlignment="1"/>
    <xf numFmtId="0" fontId="39" fillId="0" borderId="65" xfId="0" applyFont="1" applyBorder="1" applyAlignment="1"/>
    <xf numFmtId="0" fontId="39" fillId="0" borderId="66" xfId="0" applyFont="1" applyBorder="1" applyAlignment="1"/>
    <xf numFmtId="0" fontId="39" fillId="0" borderId="67" xfId="0" applyFont="1" applyBorder="1" applyAlignment="1"/>
    <xf numFmtId="0" fontId="39" fillId="0" borderId="68" xfId="0" applyFont="1" applyBorder="1" applyAlignment="1"/>
    <xf numFmtId="0" fontId="38" fillId="0" borderId="44" xfId="0" applyNumberFormat="1" applyFont="1" applyBorder="1" applyAlignment="1">
      <alignment horizontal="right"/>
    </xf>
    <xf numFmtId="0" fontId="39" fillId="0" borderId="45" xfId="0" applyNumberFormat="1" applyFont="1" applyBorder="1" applyAlignment="1">
      <alignment horizontal="right"/>
    </xf>
    <xf numFmtId="0" fontId="4" fillId="0" borderId="44" xfId="0" applyFont="1" applyBorder="1" applyAlignment="1"/>
    <xf numFmtId="0" fontId="0" fillId="0" borderId="45" xfId="0" applyBorder="1" applyAlignment="1"/>
    <xf numFmtId="0" fontId="0" fillId="0" borderId="46" xfId="0" applyBorder="1" applyAlignment="1"/>
    <xf numFmtId="0" fontId="39" fillId="15" borderId="44" xfId="0" applyFont="1" applyFill="1" applyBorder="1" applyAlignment="1">
      <alignment horizontal="center"/>
    </xf>
    <xf numFmtId="0" fontId="0" fillId="15" borderId="45" xfId="0" applyFill="1" applyBorder="1" applyAlignment="1">
      <alignment horizontal="center"/>
    </xf>
    <xf numFmtId="0" fontId="0" fillId="15" borderId="46" xfId="0" applyFill="1" applyBorder="1" applyAlignment="1">
      <alignment horizontal="center"/>
    </xf>
    <xf numFmtId="0" fontId="38" fillId="0" borderId="44" xfId="0" applyNumberFormat="1" applyFont="1" applyBorder="1" applyAlignment="1" applyProtection="1">
      <alignment horizontal="right"/>
    </xf>
    <xf numFmtId="0" fontId="39" fillId="0" borderId="45" xfId="0" applyNumberFormat="1" applyFont="1" applyBorder="1" applyAlignment="1" applyProtection="1">
      <alignment horizontal="right"/>
    </xf>
    <xf numFmtId="0" fontId="4" fillId="0" borderId="44" xfId="0" applyFont="1" applyBorder="1" applyAlignment="1" applyProtection="1"/>
    <xf numFmtId="0" fontId="0" fillId="0" borderId="45" xfId="0" applyBorder="1" applyAlignment="1" applyProtection="1"/>
    <xf numFmtId="0" fontId="0" fillId="0" borderId="46" xfId="0" applyBorder="1" applyAlignment="1" applyProtection="1"/>
    <xf numFmtId="0" fontId="39" fillId="0" borderId="16" xfId="0" applyFont="1" applyFill="1" applyBorder="1" applyAlignment="1" applyProtection="1">
      <alignment horizontal="center"/>
    </xf>
    <xf numFmtId="0" fontId="0" fillId="0" borderId="0" xfId="0" applyBorder="1" applyAlignment="1" applyProtection="1">
      <alignment horizontal="center"/>
    </xf>
    <xf numFmtId="0" fontId="0" fillId="0" borderId="11" xfId="0" applyBorder="1" applyAlignment="1" applyProtection="1">
      <alignment horizontal="center"/>
    </xf>
    <xf numFmtId="0" fontId="0" fillId="15" borderId="1" xfId="0" applyFill="1" applyBorder="1" applyAlignment="1" applyProtection="1">
      <protection locked="0"/>
    </xf>
    <xf numFmtId="0" fontId="0" fillId="0" borderId="1" xfId="0" applyBorder="1" applyAlignment="1" applyProtection="1">
      <protection locked="0"/>
    </xf>
    <xf numFmtId="0" fontId="5" fillId="0" borderId="61" xfId="0" applyFont="1" applyBorder="1" applyAlignment="1" applyProtection="1">
      <alignment vertical="top" wrapText="1"/>
    </xf>
    <xf numFmtId="0" fontId="0" fillId="0" borderId="61" xfId="0" applyBorder="1" applyAlignment="1" applyProtection="1">
      <alignment wrapText="1"/>
    </xf>
    <xf numFmtId="14" fontId="0" fillId="15" borderId="1" xfId="1" applyNumberFormat="1" applyFont="1" applyFill="1" applyBorder="1" applyAlignment="1" applyProtection="1"/>
    <xf numFmtId="0" fontId="0" fillId="0" borderId="1" xfId="0" applyBorder="1" applyAlignment="1" applyProtection="1"/>
    <xf numFmtId="0" fontId="0" fillId="15" borderId="17" xfId="0" applyFill="1" applyBorder="1" applyAlignment="1" applyProtection="1">
      <alignment wrapText="1"/>
      <protection locked="0"/>
    </xf>
    <xf numFmtId="0" fontId="0" fillId="0" borderId="1" xfId="0" applyBorder="1" applyAlignment="1" applyProtection="1">
      <alignment wrapText="1"/>
      <protection locked="0"/>
    </xf>
    <xf numFmtId="0" fontId="5" fillId="0" borderId="0" xfId="0" applyFont="1" applyBorder="1" applyAlignment="1" applyProtection="1">
      <alignment horizontal="left" vertical="top" wrapText="1"/>
    </xf>
    <xf numFmtId="0" fontId="0" fillId="0" borderId="0" xfId="0" applyAlignment="1" applyProtection="1"/>
    <xf numFmtId="0" fontId="0" fillId="23" borderId="0" xfId="0" applyFont="1" applyFill="1" applyBorder="1" applyAlignment="1" applyProtection="1">
      <alignment wrapText="1"/>
      <protection locked="0"/>
    </xf>
    <xf numFmtId="0" fontId="0" fillId="23" borderId="1" xfId="0" applyFont="1" applyFill="1" applyBorder="1" applyAlignment="1" applyProtection="1">
      <alignment wrapText="1"/>
      <protection locked="0"/>
    </xf>
    <xf numFmtId="14" fontId="0" fillId="23" borderId="1" xfId="1" applyNumberFormat="1" applyFont="1" applyFill="1" applyBorder="1" applyAlignment="1" applyProtection="1"/>
    <xf numFmtId="14" fontId="0" fillId="0" borderId="1" xfId="0" applyNumberFormat="1" applyBorder="1" applyAlignment="1" applyProtection="1"/>
    <xf numFmtId="0" fontId="0" fillId="3" borderId="10" xfId="0" applyFill="1" applyBorder="1" applyAlignment="1">
      <alignment horizontal="center" vertical="center" wrapText="1"/>
    </xf>
    <xf numFmtId="0" fontId="62" fillId="0" borderId="0" xfId="0" applyFont="1" applyBorder="1" applyAlignment="1">
      <alignment horizontal="left" vertical="top" wrapText="1"/>
    </xf>
    <xf numFmtId="0" fontId="61" fillId="0" borderId="0" xfId="0" applyFont="1" applyBorder="1" applyAlignment="1">
      <alignment horizontal="left" vertical="top" wrapText="1"/>
    </xf>
    <xf numFmtId="0" fontId="7" fillId="2" borderId="134" xfId="3" applyFill="1" applyBorder="1" applyAlignment="1" applyProtection="1">
      <protection locked="0"/>
    </xf>
    <xf numFmtId="0" fontId="0" fillId="0" borderId="135" xfId="0" applyBorder="1" applyAlignment="1" applyProtection="1">
      <protection locked="0"/>
    </xf>
    <xf numFmtId="0" fontId="0" fillId="0" borderId="133" xfId="0" applyBorder="1" applyAlignment="1" applyProtection="1">
      <protection locked="0"/>
    </xf>
    <xf numFmtId="0" fontId="9" fillId="2" borderId="134" xfId="0" applyFont="1" applyFill="1" applyBorder="1" applyAlignment="1" applyProtection="1">
      <protection locked="0"/>
    </xf>
    <xf numFmtId="0" fontId="0" fillId="2" borderId="138" xfId="0" applyFill="1" applyBorder="1" applyAlignment="1" applyProtection="1">
      <protection locked="0"/>
    </xf>
    <xf numFmtId="49" fontId="9" fillId="2" borderId="136" xfId="0" applyNumberFormat="1" applyFont="1" applyFill="1" applyBorder="1" applyAlignment="1" applyProtection="1">
      <alignment horizontal="left"/>
      <protection locked="0"/>
    </xf>
    <xf numFmtId="0" fontId="11" fillId="0" borderId="41" xfId="0" applyNumberFormat="1" applyFont="1" applyBorder="1" applyAlignment="1">
      <alignment horizontal="right"/>
    </xf>
    <xf numFmtId="0" fontId="41" fillId="0" borderId="42" xfId="0" applyFont="1" applyBorder="1" applyAlignment="1">
      <alignment horizontal="right"/>
    </xf>
    <xf numFmtId="0" fontId="72" fillId="0" borderId="0" xfId="0" applyFont="1" applyBorder="1" applyAlignment="1" applyProtection="1">
      <alignment horizontal="left" vertical="top" wrapText="1"/>
    </xf>
    <xf numFmtId="0" fontId="72" fillId="0" borderId="11" xfId="0" applyFont="1" applyBorder="1" applyAlignment="1" applyProtection="1">
      <alignment horizontal="left" vertical="top" wrapText="1"/>
    </xf>
    <xf numFmtId="49" fontId="9" fillId="2" borderId="134" xfId="0" applyNumberFormat="1" applyFont="1" applyFill="1" applyBorder="1" applyAlignment="1" applyProtection="1">
      <protection locked="0"/>
    </xf>
    <xf numFmtId="0" fontId="0" fillId="0" borderId="138" xfId="0" applyBorder="1" applyAlignment="1" applyProtection="1">
      <protection locked="0"/>
    </xf>
    <xf numFmtId="0" fontId="9" fillId="0" borderId="0" xfId="0" applyFont="1" applyBorder="1" applyAlignment="1" applyProtection="1">
      <alignment wrapText="1"/>
    </xf>
    <xf numFmtId="0" fontId="0" fillId="0" borderId="0" xfId="0" applyBorder="1" applyAlignment="1">
      <alignment wrapText="1"/>
    </xf>
    <xf numFmtId="0" fontId="9" fillId="2" borderId="44" xfId="0" applyFont="1" applyFill="1" applyBorder="1" applyAlignment="1" applyProtection="1">
      <protection locked="0"/>
    </xf>
    <xf numFmtId="0" fontId="0" fillId="2" borderId="46" xfId="0" applyFill="1" applyBorder="1" applyAlignment="1" applyProtection="1">
      <protection locked="0"/>
    </xf>
    <xf numFmtId="49" fontId="9" fillId="2" borderId="44" xfId="0" applyNumberFormat="1" applyFont="1" applyFill="1" applyBorder="1" applyAlignment="1" applyProtection="1">
      <protection locked="0"/>
    </xf>
    <xf numFmtId="0" fontId="0" fillId="0" borderId="45" xfId="0" applyBorder="1" applyAlignment="1" applyProtection="1">
      <protection locked="0"/>
    </xf>
    <xf numFmtId="0" fontId="0" fillId="0" borderId="46" xfId="0" applyBorder="1" applyAlignment="1" applyProtection="1">
      <protection locked="0"/>
    </xf>
    <xf numFmtId="0" fontId="0" fillId="0" borderId="0" xfId="0" applyAlignment="1">
      <alignment wrapText="1"/>
    </xf>
    <xf numFmtId="0" fontId="38" fillId="0" borderId="41" xfId="0" applyNumberFormat="1" applyFont="1" applyBorder="1" applyAlignment="1" applyProtection="1">
      <alignment horizontal="right"/>
    </xf>
    <xf numFmtId="0" fontId="0" fillId="0" borderId="103" xfId="0" applyBorder="1" applyAlignment="1" applyProtection="1"/>
    <xf numFmtId="0" fontId="11" fillId="0" borderId="41" xfId="0" applyNumberFormat="1" applyFont="1" applyBorder="1" applyAlignment="1" applyProtection="1">
      <alignment horizontal="right"/>
    </xf>
    <xf numFmtId="0" fontId="11" fillId="0" borderId="42" xfId="0" applyNumberFormat="1" applyFont="1" applyBorder="1" applyAlignment="1" applyProtection="1">
      <alignment horizontal="right"/>
    </xf>
    <xf numFmtId="44" fontId="9" fillId="0" borderId="83" xfId="0" applyNumberFormat="1" applyFont="1" applyFill="1" applyBorder="1" applyAlignment="1" applyProtection="1">
      <alignment horizontal="right" vertical="center"/>
    </xf>
    <xf numFmtId="44" fontId="0" fillId="0" borderId="83" xfId="0" applyNumberFormat="1" applyBorder="1" applyAlignment="1" applyProtection="1">
      <alignment horizontal="right" vertical="center"/>
    </xf>
    <xf numFmtId="0" fontId="47" fillId="0" borderId="0" xfId="0" applyFont="1" applyBorder="1" applyAlignment="1" applyProtection="1">
      <alignment horizontal="left" vertical="center"/>
    </xf>
    <xf numFmtId="0" fontId="4" fillId="0" borderId="0" xfId="0" applyFont="1" applyAlignment="1" applyProtection="1">
      <alignment horizontal="left" vertical="center"/>
    </xf>
    <xf numFmtId="0" fontId="45" fillId="0" borderId="0" xfId="0" applyFont="1" applyFill="1" applyBorder="1" applyAlignment="1" applyProtection="1">
      <alignment horizontal="center" vertical="center" wrapText="1"/>
    </xf>
    <xf numFmtId="0" fontId="45" fillId="0" borderId="0" xfId="0" applyFont="1" applyAlignment="1" applyProtection="1">
      <alignment horizontal="center" vertical="center" wrapText="1"/>
    </xf>
    <xf numFmtId="44" fontId="9" fillId="2" borderId="83" xfId="0" applyNumberFormat="1" applyFont="1" applyFill="1" applyBorder="1" applyAlignment="1" applyProtection="1">
      <alignment horizontal="right" vertical="center"/>
      <protection locked="0"/>
    </xf>
    <xf numFmtId="44" fontId="0" fillId="2" borderId="83" xfId="0" applyNumberFormat="1" applyFill="1" applyBorder="1" applyAlignment="1" applyProtection="1">
      <alignment horizontal="right" vertical="center"/>
      <protection locked="0"/>
    </xf>
    <xf numFmtId="49" fontId="49" fillId="0" borderId="0" xfId="0" applyNumberFormat="1" applyFont="1" applyBorder="1" applyAlignment="1" applyProtection="1">
      <alignment horizontal="center" vertical="center"/>
    </xf>
    <xf numFmtId="49" fontId="46" fillId="0" borderId="0" xfId="0" applyNumberFormat="1" applyFont="1" applyAlignment="1" applyProtection="1">
      <alignment horizontal="center" vertical="center"/>
    </xf>
    <xf numFmtId="0" fontId="49" fillId="2" borderId="83" xfId="0" applyFont="1" applyFill="1" applyBorder="1" applyAlignment="1" applyProtection="1">
      <alignment horizontal="left" vertical="center" wrapText="1"/>
      <protection locked="0"/>
    </xf>
    <xf numFmtId="0" fontId="46" fillId="2" borderId="83" xfId="0" applyFont="1" applyFill="1" applyBorder="1" applyAlignment="1" applyProtection="1">
      <alignment horizontal="left" vertical="center" wrapText="1"/>
      <protection locked="0"/>
    </xf>
    <xf numFmtId="0" fontId="54" fillId="0" borderId="0" xfId="0" applyFont="1" applyBorder="1" applyAlignment="1" applyProtection="1">
      <alignment horizontal="left" wrapText="1"/>
    </xf>
    <xf numFmtId="0" fontId="50" fillId="0" borderId="0" xfId="3" applyFont="1" applyBorder="1" applyAlignment="1" applyProtection="1">
      <alignment horizontal="left" vertical="top" wrapText="1"/>
    </xf>
    <xf numFmtId="0" fontId="65" fillId="0" borderId="0" xfId="3" applyFont="1" applyBorder="1" applyAlignment="1" applyProtection="1">
      <alignment horizontal="left" vertical="top" wrapText="1"/>
    </xf>
    <xf numFmtId="0" fontId="55" fillId="0" borderId="0" xfId="3" applyFont="1" applyBorder="1" applyAlignment="1" applyProtection="1">
      <alignment horizontal="left" vertical="top" wrapText="1"/>
    </xf>
    <xf numFmtId="0" fontId="50" fillId="0" borderId="11" xfId="3" applyFont="1" applyBorder="1" applyAlignment="1" applyProtection="1">
      <alignment horizontal="left" vertical="top" wrapText="1"/>
    </xf>
    <xf numFmtId="0" fontId="65" fillId="0" borderId="0" xfId="0" applyFont="1" applyAlignment="1" applyProtection="1">
      <alignment horizontal="left" vertical="top" wrapText="1"/>
    </xf>
    <xf numFmtId="0" fontId="21" fillId="0" borderId="0" xfId="117" applyFont="1" applyAlignment="1">
      <alignment horizontal="justify" vertical="center" wrapText="1"/>
    </xf>
    <xf numFmtId="0" fontId="2" fillId="0" borderId="0" xfId="117" applyAlignment="1">
      <alignment wrapText="1"/>
    </xf>
    <xf numFmtId="0" fontId="87" fillId="0" borderId="0" xfId="117" applyFont="1" applyAlignment="1">
      <alignment horizontal="justify" vertical="center" wrapText="1"/>
    </xf>
    <xf numFmtId="0" fontId="21" fillId="0" borderId="0" xfId="117" applyFont="1" applyAlignment="1">
      <alignment wrapText="1"/>
    </xf>
    <xf numFmtId="0" fontId="1" fillId="0" borderId="0" xfId="117" applyFont="1" applyAlignment="1">
      <alignment horizontal="justify" vertical="center" wrapText="1"/>
    </xf>
  </cellXfs>
  <cellStyles count="118">
    <cellStyle name="20% - Akzent1" xfId="8"/>
    <cellStyle name="20% - Akzent2" xfId="9"/>
    <cellStyle name="20% - Akzent3" xfId="10"/>
    <cellStyle name="20% - Akzent4" xfId="11"/>
    <cellStyle name="20% - Akzent5" xfId="12"/>
    <cellStyle name="20% - Akzent6" xfId="13"/>
    <cellStyle name="40% - Akzent1" xfId="14"/>
    <cellStyle name="40% - Akzent2" xfId="15"/>
    <cellStyle name="40% - Akzent3" xfId="16"/>
    <cellStyle name="40% - Akzent4" xfId="17"/>
    <cellStyle name="40% - Akzent5" xfId="18"/>
    <cellStyle name="40% - Akzent6" xfId="19"/>
    <cellStyle name="60% - Akzent1" xfId="20"/>
    <cellStyle name="60% - Akzent2" xfId="21"/>
    <cellStyle name="60% - Akzent3" xfId="22"/>
    <cellStyle name="60% - Akzent4" xfId="23"/>
    <cellStyle name="60% - Akzent5" xfId="24"/>
    <cellStyle name="60% - Akzent6" xfId="25"/>
    <cellStyle name="Akzent1 2" xfId="37"/>
    <cellStyle name="Akzent2 2" xfId="38"/>
    <cellStyle name="Akzent3 2" xfId="39"/>
    <cellStyle name="Akzent4 2" xfId="40"/>
    <cellStyle name="Akzent5 2" xfId="41"/>
    <cellStyle name="Akzent6 2" xfId="42"/>
    <cellStyle name="Ausgabe 2" xfId="43"/>
    <cellStyle name="Ausgabe 2 2" xfId="71"/>
    <cellStyle name="Ausgabe 2 2 2" xfId="95"/>
    <cellStyle name="Ausgabe 2 2 3" xfId="83"/>
    <cellStyle name="Ausgabe 2 3" xfId="94"/>
    <cellStyle name="Ausgabe 3" xfId="63"/>
    <cellStyle name="Ausgabe 3 2" xfId="78"/>
    <cellStyle name="Ausgabe 3 2 2" xfId="97"/>
    <cellStyle name="Ausgabe 3 2 3" xfId="89"/>
    <cellStyle name="Ausgabe 3 3" xfId="96"/>
    <cellStyle name="Berechnung 2" xfId="44"/>
    <cellStyle name="Berechnung 2 2" xfId="72"/>
    <cellStyle name="Berechnung 2 2 2" xfId="99"/>
    <cellStyle name="Berechnung 2 2 3" xfId="84"/>
    <cellStyle name="Berechnung 2 3" xfId="98"/>
    <cellStyle name="Berechnung 3" xfId="64"/>
    <cellStyle name="Berechnung 3 2" xfId="79"/>
    <cellStyle name="Berechnung 3 2 2" xfId="101"/>
    <cellStyle name="Berechnung 3 2 3" xfId="90"/>
    <cellStyle name="Berechnung 3 3" xfId="100"/>
    <cellStyle name="Eingabe 2" xfId="45"/>
    <cellStyle name="Eingabe 2 2" xfId="73"/>
    <cellStyle name="Eingabe 2 2 2" xfId="103"/>
    <cellStyle name="Eingabe 2 2 3" xfId="85"/>
    <cellStyle name="Eingabe 2 3" xfId="102"/>
    <cellStyle name="Eingabe 3" xfId="65"/>
    <cellStyle name="Eingabe 3 2" xfId="80"/>
    <cellStyle name="Eingabe 3 2 2" xfId="105"/>
    <cellStyle name="Eingabe 3 2 3" xfId="91"/>
    <cellStyle name="Eingabe 3 3" xfId="104"/>
    <cellStyle name="Ergebnis 2" xfId="46"/>
    <cellStyle name="Ergebnis 2 2" xfId="74"/>
    <cellStyle name="Ergebnis 2 2 2" xfId="107"/>
    <cellStyle name="Ergebnis 2 2 3" xfId="86"/>
    <cellStyle name="Ergebnis 2 3" xfId="106"/>
    <cellStyle name="Ergebnis 3" xfId="66"/>
    <cellStyle name="Ergebnis 3 2" xfId="81"/>
    <cellStyle name="Ergebnis 3 2 2" xfId="109"/>
    <cellStyle name="Ergebnis 3 2 3" xfId="92"/>
    <cellStyle name="Ergebnis 3 3" xfId="108"/>
    <cellStyle name="Erklärender Text 2" xfId="47"/>
    <cellStyle name="Euro" xfId="26"/>
    <cellStyle name="Euro 2" xfId="27"/>
    <cellStyle name="Gut 2" xfId="48"/>
    <cellStyle name="Link" xfId="7" builtinId="8"/>
    <cellStyle name="Neutral 2" xfId="49"/>
    <cellStyle name="Notiz 2" xfId="50"/>
    <cellStyle name="Notiz 2 2" xfId="75"/>
    <cellStyle name="Notiz 2 2 2" xfId="111"/>
    <cellStyle name="Notiz 2 2 3" xfId="87"/>
    <cellStyle name="Notiz 2 3" xfId="110"/>
    <cellStyle name="Notiz 3" xfId="67"/>
    <cellStyle name="Notiz 3 2" xfId="82"/>
    <cellStyle name="Notiz 3 2 2" xfId="113"/>
    <cellStyle name="Notiz 3 2 3" xfId="93"/>
    <cellStyle name="Notiz 3 3" xfId="112"/>
    <cellStyle name="Prozent" xfId="2" builtinId="5"/>
    <cellStyle name="Prozent 2" xfId="4"/>
    <cellStyle name="Prozent 2 2" xfId="68"/>
    <cellStyle name="Prozent 3" xfId="114"/>
    <cellStyle name="Schlecht 2" xfId="51"/>
    <cellStyle name="Standard" xfId="0" builtinId="0"/>
    <cellStyle name="Standard 2" xfId="3"/>
    <cellStyle name="Standard 2 2" xfId="28"/>
    <cellStyle name="Standard 2 2 2" xfId="29"/>
    <cellStyle name="Standard 2 2 3" xfId="52"/>
    <cellStyle name="Standard 2 3" xfId="34"/>
    <cellStyle name="Standard 2_Antrag Armutsprävention 160215 (16_19)" xfId="35"/>
    <cellStyle name="Standard 3" xfId="6"/>
    <cellStyle name="Standard 3 2" xfId="53"/>
    <cellStyle name="Standard 4" xfId="30"/>
    <cellStyle name="Standard 5" xfId="31"/>
    <cellStyle name="Standard 6" xfId="36"/>
    <cellStyle name="Standard 6 2" xfId="70"/>
    <cellStyle name="Standard 7" xfId="54"/>
    <cellStyle name="Standard 7 2" xfId="76"/>
    <cellStyle name="Standard 8" xfId="117"/>
    <cellStyle name="Standard_Antrag Thüringen Jahr 2" xfId="33"/>
    <cellStyle name="Standard_Überarbeitete Abschnitte 11_10 2" xfId="32"/>
    <cellStyle name="Überschrift 1 2" xfId="56"/>
    <cellStyle name="Überschrift 2 2" xfId="57"/>
    <cellStyle name="Überschrift 3 2" xfId="58"/>
    <cellStyle name="Überschrift 4 2" xfId="59"/>
    <cellStyle name="Überschrift 5" xfId="55"/>
    <cellStyle name="Verknüpfte Zelle 2" xfId="60"/>
    <cellStyle name="Verknüpfte Zelle 2 2" xfId="77"/>
    <cellStyle name="Verknüpfte Zelle 2 2 2" xfId="116"/>
    <cellStyle name="Verknüpfte Zelle 2 2 3" xfId="88"/>
    <cellStyle name="Währung" xfId="1" builtinId="4"/>
    <cellStyle name="Währung 2" xfId="5"/>
    <cellStyle name="Währung 2 2" xfId="69"/>
    <cellStyle name="Währung 3" xfId="115"/>
    <cellStyle name="Warnender Text 2" xfId="61"/>
    <cellStyle name="Zelle überprüfen 2" xfId="62"/>
  </cellStyles>
  <dxfs count="0"/>
  <tableStyles count="0" defaultTableStyle="TableStyleMedium2" defaultPivotStyle="PivotStyleLight16"/>
  <colors>
    <mruColors>
      <color rgb="FFFFCC00"/>
      <color rgb="FFFFD347"/>
      <color rgb="FFFFCF37"/>
      <color rgb="FFFFC9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742950</xdr:colOff>
          <xdr:row>11</xdr:row>
          <xdr:rowOff>190500</xdr:rowOff>
        </xdr:from>
        <xdr:to>
          <xdr:col>5</xdr:col>
          <xdr:colOff>19050</xdr:colOff>
          <xdr:row>13</xdr:row>
          <xdr:rowOff>0</xdr:rowOff>
        </xdr:to>
        <xdr:sp macro="" textlink="">
          <xdr:nvSpPr>
            <xdr:cNvPr id="14337" name="Check Box 1" descr="Erstantrag"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13</xdr:row>
          <xdr:rowOff>0</xdr:rowOff>
        </xdr:from>
        <xdr:to>
          <xdr:col>5</xdr:col>
          <xdr:colOff>19050</xdr:colOff>
          <xdr:row>14</xdr:row>
          <xdr:rowOff>0</xdr:rowOff>
        </xdr:to>
        <xdr:sp macro="" textlink="">
          <xdr:nvSpPr>
            <xdr:cNvPr id="14338" name="Check Box 2" descr="Änderungsantrag"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14</xdr:row>
          <xdr:rowOff>0</xdr:rowOff>
        </xdr:from>
        <xdr:to>
          <xdr:col>5</xdr:col>
          <xdr:colOff>28575</xdr:colOff>
          <xdr:row>15</xdr:row>
          <xdr:rowOff>0</xdr:rowOff>
        </xdr:to>
        <xdr:sp macro="" textlink="">
          <xdr:nvSpPr>
            <xdr:cNvPr id="14339" name="Check Box 3" descr="Folgeantrag"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190500</xdr:colOff>
          <xdr:row>8</xdr:row>
          <xdr:rowOff>161925</xdr:rowOff>
        </xdr:to>
        <xdr:sp macro="" textlink="">
          <xdr:nvSpPr>
            <xdr:cNvPr id="18433" name="Check Box 1" descr="öffentlich-rechtlich"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18</xdr:row>
          <xdr:rowOff>38100</xdr:rowOff>
        </xdr:from>
        <xdr:to>
          <xdr:col>14</xdr:col>
          <xdr:colOff>304800</xdr:colOff>
          <xdr:row>18</xdr:row>
          <xdr:rowOff>161925</xdr:rowOff>
        </xdr:to>
        <xdr:sp macro="" textlink="">
          <xdr:nvSpPr>
            <xdr:cNvPr id="18434" name="Check Box 2" descr="ja"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18</xdr:row>
          <xdr:rowOff>38100</xdr:rowOff>
        </xdr:from>
        <xdr:to>
          <xdr:col>16</xdr:col>
          <xdr:colOff>342900</xdr:colOff>
          <xdr:row>18</xdr:row>
          <xdr:rowOff>161925</xdr:rowOff>
        </xdr:to>
        <xdr:sp macro="" textlink="">
          <xdr:nvSpPr>
            <xdr:cNvPr id="18435" name="Check Box 3" descr="nein"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95250</xdr:rowOff>
        </xdr:from>
        <xdr:to>
          <xdr:col>3</xdr:col>
          <xdr:colOff>190500</xdr:colOff>
          <xdr:row>11</xdr:row>
          <xdr:rowOff>19050</xdr:rowOff>
        </xdr:to>
        <xdr:sp macro="" textlink="">
          <xdr:nvSpPr>
            <xdr:cNvPr id="18436" name="Check Box 4" descr="privatrechtlich"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39</xdr:row>
          <xdr:rowOff>0</xdr:rowOff>
        </xdr:from>
        <xdr:to>
          <xdr:col>6</xdr:col>
          <xdr:colOff>238125</xdr:colOff>
          <xdr:row>39</xdr:row>
          <xdr:rowOff>171450</xdr:rowOff>
        </xdr:to>
        <xdr:sp macro="" textlink="">
          <xdr:nvSpPr>
            <xdr:cNvPr id="17410" name="Check Box 2" descr="ja"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238125</xdr:colOff>
          <xdr:row>39</xdr:row>
          <xdr:rowOff>171450</xdr:rowOff>
        </xdr:to>
        <xdr:sp macro="" textlink="">
          <xdr:nvSpPr>
            <xdr:cNvPr id="17411" name="Check Box 3" descr="nein"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9525</xdr:rowOff>
        </xdr:from>
        <xdr:to>
          <xdr:col>1</xdr:col>
          <xdr:colOff>257175</xdr:colOff>
          <xdr:row>43</xdr:row>
          <xdr:rowOff>180975</xdr:rowOff>
        </xdr:to>
        <xdr:sp macro="" textlink="">
          <xdr:nvSpPr>
            <xdr:cNvPr id="17412" name="Check Box 4" descr="nicht berechtigt ist"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9525</xdr:rowOff>
        </xdr:from>
        <xdr:to>
          <xdr:col>8</xdr:col>
          <xdr:colOff>238125</xdr:colOff>
          <xdr:row>43</xdr:row>
          <xdr:rowOff>180975</xdr:rowOff>
        </xdr:to>
        <xdr:sp macro="" textlink="">
          <xdr:nvSpPr>
            <xdr:cNvPr id="17413" name="Check Box 5" descr="berechtigt ist"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2.v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5" Type="http://schemas.openxmlformats.org/officeDocument/2006/relationships/comments" Target="../comments6.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comments" Target="../comments7.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comments" Target="../comments8.xml"/><Relationship Id="rId4"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comments" Target="../comments9.xml"/><Relationship Id="rId4"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comments" Target="../comments10.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5" Type="http://schemas.openxmlformats.org/officeDocument/2006/relationships/comments" Target="../comments11.xml"/><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comments" Target="../comments12.xml"/><Relationship Id="rId4"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comments" Target="../comments13.xml"/><Relationship Id="rId4"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6.bin"/><Relationship Id="rId7" Type="http://schemas.openxmlformats.org/officeDocument/2006/relationships/ctrlProp" Target="../ctrlProps/ctrlProp5.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vmlDrawing" Target="../drawings/vmlDrawing3.vml"/><Relationship Id="rId4" Type="http://schemas.openxmlformats.org/officeDocument/2006/relationships/drawing" Target="../drawings/drawing2.xml"/><Relationship Id="rId9" Type="http://schemas.openxmlformats.org/officeDocument/2006/relationships/ctrlProp" Target="../ctrlProps/ctrlProp7.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hyperlink" Target="https://www.tlfdi.de/" TargetMode="External"/><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4" Type="http://schemas.openxmlformats.org/officeDocument/2006/relationships/printerSettings" Target="../printerSettings/printerSettings6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printerSettings" Target="../printerSettings/printerSettings9.bin"/><Relationship Id="rId7" Type="http://schemas.openxmlformats.org/officeDocument/2006/relationships/ctrlProp" Target="../ctrlProps/ctrlProp9.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8.xml"/><Relationship Id="rId5" Type="http://schemas.openxmlformats.org/officeDocument/2006/relationships/vmlDrawing" Target="../drawings/vmlDrawing4.vml"/><Relationship Id="rId10" Type="http://schemas.openxmlformats.org/officeDocument/2006/relationships/comments" Target="../comments2.xml"/><Relationship Id="rId4" Type="http://schemas.openxmlformats.org/officeDocument/2006/relationships/drawing" Target="../drawings/drawing3.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3.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comments" Target="../comments4.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5.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autoPageBreaks="0" fitToPage="1"/>
  </sheetPr>
  <dimension ref="A1:J65"/>
  <sheetViews>
    <sheetView showGridLines="0" showRowColHeaders="0" tabSelected="1" topLeftCell="A3" zoomScaleNormal="100" zoomScaleSheetLayoutView="100" workbookViewId="0">
      <selection activeCell="A3" sqref="A3:E3"/>
    </sheetView>
  </sheetViews>
  <sheetFormatPr baseColWidth="10" defaultRowHeight="12.75" x14ac:dyDescent="0.2"/>
  <cols>
    <col min="1" max="1" width="20.42578125" style="82" customWidth="1"/>
    <col min="2" max="2" width="7.28515625" style="82" customWidth="1"/>
    <col min="3" max="3" width="9.85546875" style="82" customWidth="1"/>
    <col min="4" max="4" width="11.42578125" style="82"/>
    <col min="5" max="5" width="2.85546875" style="82" customWidth="1"/>
    <col min="6" max="6" width="17.140625" style="82" customWidth="1"/>
    <col min="7" max="7" width="22.85546875" style="82" customWidth="1"/>
    <col min="8" max="9" width="11.42578125" style="82"/>
    <col min="10" max="10" width="11.42578125" style="578"/>
    <col min="11" max="256" width="11.42578125" style="82"/>
    <col min="257" max="257" width="20.42578125" style="82" customWidth="1"/>
    <col min="258" max="258" width="7.28515625" style="82" customWidth="1"/>
    <col min="259" max="259" width="9.85546875" style="82" customWidth="1"/>
    <col min="260" max="260" width="11.42578125" style="82"/>
    <col min="261" max="261" width="2.85546875" style="82" customWidth="1"/>
    <col min="262" max="262" width="17.140625" style="82" customWidth="1"/>
    <col min="263" max="263" width="22.85546875" style="82" customWidth="1"/>
    <col min="264" max="512" width="11.42578125" style="82"/>
    <col min="513" max="513" width="20.42578125" style="82" customWidth="1"/>
    <col min="514" max="514" width="7.28515625" style="82" customWidth="1"/>
    <col min="515" max="515" width="9.85546875" style="82" customWidth="1"/>
    <col min="516" max="516" width="11.42578125" style="82"/>
    <col min="517" max="517" width="2.85546875" style="82" customWidth="1"/>
    <col min="518" max="518" width="17.140625" style="82" customWidth="1"/>
    <col min="519" max="519" width="22.85546875" style="82" customWidth="1"/>
    <col min="520" max="768" width="11.42578125" style="82"/>
    <col min="769" max="769" width="20.42578125" style="82" customWidth="1"/>
    <col min="770" max="770" width="7.28515625" style="82" customWidth="1"/>
    <col min="771" max="771" width="9.85546875" style="82" customWidth="1"/>
    <col min="772" max="772" width="11.42578125" style="82"/>
    <col min="773" max="773" width="2.85546875" style="82" customWidth="1"/>
    <col min="774" max="774" width="17.140625" style="82" customWidth="1"/>
    <col min="775" max="775" width="22.85546875" style="82" customWidth="1"/>
    <col min="776" max="1024" width="11.42578125" style="82"/>
    <col min="1025" max="1025" width="20.42578125" style="82" customWidth="1"/>
    <col min="1026" max="1026" width="7.28515625" style="82" customWidth="1"/>
    <col min="1027" max="1027" width="9.85546875" style="82" customWidth="1"/>
    <col min="1028" max="1028" width="11.42578125" style="82"/>
    <col min="1029" max="1029" width="2.85546875" style="82" customWidth="1"/>
    <col min="1030" max="1030" width="17.140625" style="82" customWidth="1"/>
    <col min="1031" max="1031" width="22.85546875" style="82" customWidth="1"/>
    <col min="1032" max="1280" width="11.42578125" style="82"/>
    <col min="1281" max="1281" width="20.42578125" style="82" customWidth="1"/>
    <col min="1282" max="1282" width="7.28515625" style="82" customWidth="1"/>
    <col min="1283" max="1283" width="9.85546875" style="82" customWidth="1"/>
    <col min="1284" max="1284" width="11.42578125" style="82"/>
    <col min="1285" max="1285" width="2.85546875" style="82" customWidth="1"/>
    <col min="1286" max="1286" width="17.140625" style="82" customWidth="1"/>
    <col min="1287" max="1287" width="22.85546875" style="82" customWidth="1"/>
    <col min="1288" max="1536" width="11.42578125" style="82"/>
    <col min="1537" max="1537" width="20.42578125" style="82" customWidth="1"/>
    <col min="1538" max="1538" width="7.28515625" style="82" customWidth="1"/>
    <col min="1539" max="1539" width="9.85546875" style="82" customWidth="1"/>
    <col min="1540" max="1540" width="11.42578125" style="82"/>
    <col min="1541" max="1541" width="2.85546875" style="82" customWidth="1"/>
    <col min="1542" max="1542" width="17.140625" style="82" customWidth="1"/>
    <col min="1543" max="1543" width="22.85546875" style="82" customWidth="1"/>
    <col min="1544" max="1792" width="11.42578125" style="82"/>
    <col min="1793" max="1793" width="20.42578125" style="82" customWidth="1"/>
    <col min="1794" max="1794" width="7.28515625" style="82" customWidth="1"/>
    <col min="1795" max="1795" width="9.85546875" style="82" customWidth="1"/>
    <col min="1796" max="1796" width="11.42578125" style="82"/>
    <col min="1797" max="1797" width="2.85546875" style="82" customWidth="1"/>
    <col min="1798" max="1798" width="17.140625" style="82" customWidth="1"/>
    <col min="1799" max="1799" width="22.85546875" style="82" customWidth="1"/>
    <col min="1800" max="2048" width="11.42578125" style="82"/>
    <col min="2049" max="2049" width="20.42578125" style="82" customWidth="1"/>
    <col min="2050" max="2050" width="7.28515625" style="82" customWidth="1"/>
    <col min="2051" max="2051" width="9.85546875" style="82" customWidth="1"/>
    <col min="2052" max="2052" width="11.42578125" style="82"/>
    <col min="2053" max="2053" width="2.85546875" style="82" customWidth="1"/>
    <col min="2054" max="2054" width="17.140625" style="82" customWidth="1"/>
    <col min="2055" max="2055" width="22.85546875" style="82" customWidth="1"/>
    <col min="2056" max="2304" width="11.42578125" style="82"/>
    <col min="2305" max="2305" width="20.42578125" style="82" customWidth="1"/>
    <col min="2306" max="2306" width="7.28515625" style="82" customWidth="1"/>
    <col min="2307" max="2307" width="9.85546875" style="82" customWidth="1"/>
    <col min="2308" max="2308" width="11.42578125" style="82"/>
    <col min="2309" max="2309" width="2.85546875" style="82" customWidth="1"/>
    <col min="2310" max="2310" width="17.140625" style="82" customWidth="1"/>
    <col min="2311" max="2311" width="22.85546875" style="82" customWidth="1"/>
    <col min="2312" max="2560" width="11.42578125" style="82"/>
    <col min="2561" max="2561" width="20.42578125" style="82" customWidth="1"/>
    <col min="2562" max="2562" width="7.28515625" style="82" customWidth="1"/>
    <col min="2563" max="2563" width="9.85546875" style="82" customWidth="1"/>
    <col min="2564" max="2564" width="11.42578125" style="82"/>
    <col min="2565" max="2565" width="2.85546875" style="82" customWidth="1"/>
    <col min="2566" max="2566" width="17.140625" style="82" customWidth="1"/>
    <col min="2567" max="2567" width="22.85546875" style="82" customWidth="1"/>
    <col min="2568" max="2816" width="11.42578125" style="82"/>
    <col min="2817" max="2817" width="20.42578125" style="82" customWidth="1"/>
    <col min="2818" max="2818" width="7.28515625" style="82" customWidth="1"/>
    <col min="2819" max="2819" width="9.85546875" style="82" customWidth="1"/>
    <col min="2820" max="2820" width="11.42578125" style="82"/>
    <col min="2821" max="2821" width="2.85546875" style="82" customWidth="1"/>
    <col min="2822" max="2822" width="17.140625" style="82" customWidth="1"/>
    <col min="2823" max="2823" width="22.85546875" style="82" customWidth="1"/>
    <col min="2824" max="3072" width="11.42578125" style="82"/>
    <col min="3073" max="3073" width="20.42578125" style="82" customWidth="1"/>
    <col min="3074" max="3074" width="7.28515625" style="82" customWidth="1"/>
    <col min="3075" max="3075" width="9.85546875" style="82" customWidth="1"/>
    <col min="3076" max="3076" width="11.42578125" style="82"/>
    <col min="3077" max="3077" width="2.85546875" style="82" customWidth="1"/>
    <col min="3078" max="3078" width="17.140625" style="82" customWidth="1"/>
    <col min="3079" max="3079" width="22.85546875" style="82" customWidth="1"/>
    <col min="3080" max="3328" width="11.42578125" style="82"/>
    <col min="3329" max="3329" width="20.42578125" style="82" customWidth="1"/>
    <col min="3330" max="3330" width="7.28515625" style="82" customWidth="1"/>
    <col min="3331" max="3331" width="9.85546875" style="82" customWidth="1"/>
    <col min="3332" max="3332" width="11.42578125" style="82"/>
    <col min="3333" max="3333" width="2.85546875" style="82" customWidth="1"/>
    <col min="3334" max="3334" width="17.140625" style="82" customWidth="1"/>
    <col min="3335" max="3335" width="22.85546875" style="82" customWidth="1"/>
    <col min="3336" max="3584" width="11.42578125" style="82"/>
    <col min="3585" max="3585" width="20.42578125" style="82" customWidth="1"/>
    <col min="3586" max="3586" width="7.28515625" style="82" customWidth="1"/>
    <col min="3587" max="3587" width="9.85546875" style="82" customWidth="1"/>
    <col min="3588" max="3588" width="11.42578125" style="82"/>
    <col min="3589" max="3589" width="2.85546875" style="82" customWidth="1"/>
    <col min="3590" max="3590" width="17.140625" style="82" customWidth="1"/>
    <col min="3591" max="3591" width="22.85546875" style="82" customWidth="1"/>
    <col min="3592" max="3840" width="11.42578125" style="82"/>
    <col min="3841" max="3841" width="20.42578125" style="82" customWidth="1"/>
    <col min="3842" max="3842" width="7.28515625" style="82" customWidth="1"/>
    <col min="3843" max="3843" width="9.85546875" style="82" customWidth="1"/>
    <col min="3844" max="3844" width="11.42578125" style="82"/>
    <col min="3845" max="3845" width="2.85546875" style="82" customWidth="1"/>
    <col min="3846" max="3846" width="17.140625" style="82" customWidth="1"/>
    <col min="3847" max="3847" width="22.85546875" style="82" customWidth="1"/>
    <col min="3848" max="4096" width="11.42578125" style="82"/>
    <col min="4097" max="4097" width="20.42578125" style="82" customWidth="1"/>
    <col min="4098" max="4098" width="7.28515625" style="82" customWidth="1"/>
    <col min="4099" max="4099" width="9.85546875" style="82" customWidth="1"/>
    <col min="4100" max="4100" width="11.42578125" style="82"/>
    <col min="4101" max="4101" width="2.85546875" style="82" customWidth="1"/>
    <col min="4102" max="4102" width="17.140625" style="82" customWidth="1"/>
    <col min="4103" max="4103" width="22.85546875" style="82" customWidth="1"/>
    <col min="4104" max="4352" width="11.42578125" style="82"/>
    <col min="4353" max="4353" width="20.42578125" style="82" customWidth="1"/>
    <col min="4354" max="4354" width="7.28515625" style="82" customWidth="1"/>
    <col min="4355" max="4355" width="9.85546875" style="82" customWidth="1"/>
    <col min="4356" max="4356" width="11.42578125" style="82"/>
    <col min="4357" max="4357" width="2.85546875" style="82" customWidth="1"/>
    <col min="4358" max="4358" width="17.140625" style="82" customWidth="1"/>
    <col min="4359" max="4359" width="22.85546875" style="82" customWidth="1"/>
    <col min="4360" max="4608" width="11.42578125" style="82"/>
    <col min="4609" max="4609" width="20.42578125" style="82" customWidth="1"/>
    <col min="4610" max="4610" width="7.28515625" style="82" customWidth="1"/>
    <col min="4611" max="4611" width="9.85546875" style="82" customWidth="1"/>
    <col min="4612" max="4612" width="11.42578125" style="82"/>
    <col min="4613" max="4613" width="2.85546875" style="82" customWidth="1"/>
    <col min="4614" max="4614" width="17.140625" style="82" customWidth="1"/>
    <col min="4615" max="4615" width="22.85546875" style="82" customWidth="1"/>
    <col min="4616" max="4864" width="11.42578125" style="82"/>
    <col min="4865" max="4865" width="20.42578125" style="82" customWidth="1"/>
    <col min="4866" max="4866" width="7.28515625" style="82" customWidth="1"/>
    <col min="4867" max="4867" width="9.85546875" style="82" customWidth="1"/>
    <col min="4868" max="4868" width="11.42578125" style="82"/>
    <col min="4869" max="4869" width="2.85546875" style="82" customWidth="1"/>
    <col min="4870" max="4870" width="17.140625" style="82" customWidth="1"/>
    <col min="4871" max="4871" width="22.85546875" style="82" customWidth="1"/>
    <col min="4872" max="5120" width="11.42578125" style="82"/>
    <col min="5121" max="5121" width="20.42578125" style="82" customWidth="1"/>
    <col min="5122" max="5122" width="7.28515625" style="82" customWidth="1"/>
    <col min="5123" max="5123" width="9.85546875" style="82" customWidth="1"/>
    <col min="5124" max="5124" width="11.42578125" style="82"/>
    <col min="5125" max="5125" width="2.85546875" style="82" customWidth="1"/>
    <col min="5126" max="5126" width="17.140625" style="82" customWidth="1"/>
    <col min="5127" max="5127" width="22.85546875" style="82" customWidth="1"/>
    <col min="5128" max="5376" width="11.42578125" style="82"/>
    <col min="5377" max="5377" width="20.42578125" style="82" customWidth="1"/>
    <col min="5378" max="5378" width="7.28515625" style="82" customWidth="1"/>
    <col min="5379" max="5379" width="9.85546875" style="82" customWidth="1"/>
    <col min="5380" max="5380" width="11.42578125" style="82"/>
    <col min="5381" max="5381" width="2.85546875" style="82" customWidth="1"/>
    <col min="5382" max="5382" width="17.140625" style="82" customWidth="1"/>
    <col min="5383" max="5383" width="22.85546875" style="82" customWidth="1"/>
    <col min="5384" max="5632" width="11.42578125" style="82"/>
    <col min="5633" max="5633" width="20.42578125" style="82" customWidth="1"/>
    <col min="5634" max="5634" width="7.28515625" style="82" customWidth="1"/>
    <col min="5635" max="5635" width="9.85546875" style="82" customWidth="1"/>
    <col min="5636" max="5636" width="11.42578125" style="82"/>
    <col min="5637" max="5637" width="2.85546875" style="82" customWidth="1"/>
    <col min="5638" max="5638" width="17.140625" style="82" customWidth="1"/>
    <col min="5639" max="5639" width="22.85546875" style="82" customWidth="1"/>
    <col min="5640" max="5888" width="11.42578125" style="82"/>
    <col min="5889" max="5889" width="20.42578125" style="82" customWidth="1"/>
    <col min="5890" max="5890" width="7.28515625" style="82" customWidth="1"/>
    <col min="5891" max="5891" width="9.85546875" style="82" customWidth="1"/>
    <col min="5892" max="5892" width="11.42578125" style="82"/>
    <col min="5893" max="5893" width="2.85546875" style="82" customWidth="1"/>
    <col min="5894" max="5894" width="17.140625" style="82" customWidth="1"/>
    <col min="5895" max="5895" width="22.85546875" style="82" customWidth="1"/>
    <col min="5896" max="6144" width="11.42578125" style="82"/>
    <col min="6145" max="6145" width="20.42578125" style="82" customWidth="1"/>
    <col min="6146" max="6146" width="7.28515625" style="82" customWidth="1"/>
    <col min="6147" max="6147" width="9.85546875" style="82" customWidth="1"/>
    <col min="6148" max="6148" width="11.42578125" style="82"/>
    <col min="6149" max="6149" width="2.85546875" style="82" customWidth="1"/>
    <col min="6150" max="6150" width="17.140625" style="82" customWidth="1"/>
    <col min="6151" max="6151" width="22.85546875" style="82" customWidth="1"/>
    <col min="6152" max="6400" width="11.42578125" style="82"/>
    <col min="6401" max="6401" width="20.42578125" style="82" customWidth="1"/>
    <col min="6402" max="6402" width="7.28515625" style="82" customWidth="1"/>
    <col min="6403" max="6403" width="9.85546875" style="82" customWidth="1"/>
    <col min="6404" max="6404" width="11.42578125" style="82"/>
    <col min="6405" max="6405" width="2.85546875" style="82" customWidth="1"/>
    <col min="6406" max="6406" width="17.140625" style="82" customWidth="1"/>
    <col min="6407" max="6407" width="22.85546875" style="82" customWidth="1"/>
    <col min="6408" max="6656" width="11.42578125" style="82"/>
    <col min="6657" max="6657" width="20.42578125" style="82" customWidth="1"/>
    <col min="6658" max="6658" width="7.28515625" style="82" customWidth="1"/>
    <col min="6659" max="6659" width="9.85546875" style="82" customWidth="1"/>
    <col min="6660" max="6660" width="11.42578125" style="82"/>
    <col min="6661" max="6661" width="2.85546875" style="82" customWidth="1"/>
    <col min="6662" max="6662" width="17.140625" style="82" customWidth="1"/>
    <col min="6663" max="6663" width="22.85546875" style="82" customWidth="1"/>
    <col min="6664" max="6912" width="11.42578125" style="82"/>
    <col min="6913" max="6913" width="20.42578125" style="82" customWidth="1"/>
    <col min="6914" max="6914" width="7.28515625" style="82" customWidth="1"/>
    <col min="6915" max="6915" width="9.85546875" style="82" customWidth="1"/>
    <col min="6916" max="6916" width="11.42578125" style="82"/>
    <col min="6917" max="6917" width="2.85546875" style="82" customWidth="1"/>
    <col min="6918" max="6918" width="17.140625" style="82" customWidth="1"/>
    <col min="6919" max="6919" width="22.85546875" style="82" customWidth="1"/>
    <col min="6920" max="7168" width="11.42578125" style="82"/>
    <col min="7169" max="7169" width="20.42578125" style="82" customWidth="1"/>
    <col min="7170" max="7170" width="7.28515625" style="82" customWidth="1"/>
    <col min="7171" max="7171" width="9.85546875" style="82" customWidth="1"/>
    <col min="7172" max="7172" width="11.42578125" style="82"/>
    <col min="7173" max="7173" width="2.85546875" style="82" customWidth="1"/>
    <col min="7174" max="7174" width="17.140625" style="82" customWidth="1"/>
    <col min="7175" max="7175" width="22.85546875" style="82" customWidth="1"/>
    <col min="7176" max="7424" width="11.42578125" style="82"/>
    <col min="7425" max="7425" width="20.42578125" style="82" customWidth="1"/>
    <col min="7426" max="7426" width="7.28515625" style="82" customWidth="1"/>
    <col min="7427" max="7427" width="9.85546875" style="82" customWidth="1"/>
    <col min="7428" max="7428" width="11.42578125" style="82"/>
    <col min="7429" max="7429" width="2.85546875" style="82" customWidth="1"/>
    <col min="7430" max="7430" width="17.140625" style="82" customWidth="1"/>
    <col min="7431" max="7431" width="22.85546875" style="82" customWidth="1"/>
    <col min="7432" max="7680" width="11.42578125" style="82"/>
    <col min="7681" max="7681" width="20.42578125" style="82" customWidth="1"/>
    <col min="7682" max="7682" width="7.28515625" style="82" customWidth="1"/>
    <col min="7683" max="7683" width="9.85546875" style="82" customWidth="1"/>
    <col min="7684" max="7684" width="11.42578125" style="82"/>
    <col min="7685" max="7685" width="2.85546875" style="82" customWidth="1"/>
    <col min="7686" max="7686" width="17.140625" style="82" customWidth="1"/>
    <col min="7687" max="7687" width="22.85546875" style="82" customWidth="1"/>
    <col min="7688" max="7936" width="11.42578125" style="82"/>
    <col min="7937" max="7937" width="20.42578125" style="82" customWidth="1"/>
    <col min="7938" max="7938" width="7.28515625" style="82" customWidth="1"/>
    <col min="7939" max="7939" width="9.85546875" style="82" customWidth="1"/>
    <col min="7940" max="7940" width="11.42578125" style="82"/>
    <col min="7941" max="7941" width="2.85546875" style="82" customWidth="1"/>
    <col min="7942" max="7942" width="17.140625" style="82" customWidth="1"/>
    <col min="7943" max="7943" width="22.85546875" style="82" customWidth="1"/>
    <col min="7944" max="8192" width="11.42578125" style="82"/>
    <col min="8193" max="8193" width="20.42578125" style="82" customWidth="1"/>
    <col min="8194" max="8194" width="7.28515625" style="82" customWidth="1"/>
    <col min="8195" max="8195" width="9.85546875" style="82" customWidth="1"/>
    <col min="8196" max="8196" width="11.42578125" style="82"/>
    <col min="8197" max="8197" width="2.85546875" style="82" customWidth="1"/>
    <col min="8198" max="8198" width="17.140625" style="82" customWidth="1"/>
    <col min="8199" max="8199" width="22.85546875" style="82" customWidth="1"/>
    <col min="8200" max="8448" width="11.42578125" style="82"/>
    <col min="8449" max="8449" width="20.42578125" style="82" customWidth="1"/>
    <col min="8450" max="8450" width="7.28515625" style="82" customWidth="1"/>
    <col min="8451" max="8451" width="9.85546875" style="82" customWidth="1"/>
    <col min="8452" max="8452" width="11.42578125" style="82"/>
    <col min="8453" max="8453" width="2.85546875" style="82" customWidth="1"/>
    <col min="8454" max="8454" width="17.140625" style="82" customWidth="1"/>
    <col min="8455" max="8455" width="22.85546875" style="82" customWidth="1"/>
    <col min="8456" max="8704" width="11.42578125" style="82"/>
    <col min="8705" max="8705" width="20.42578125" style="82" customWidth="1"/>
    <col min="8706" max="8706" width="7.28515625" style="82" customWidth="1"/>
    <col min="8707" max="8707" width="9.85546875" style="82" customWidth="1"/>
    <col min="8708" max="8708" width="11.42578125" style="82"/>
    <col min="8709" max="8709" width="2.85546875" style="82" customWidth="1"/>
    <col min="8710" max="8710" width="17.140625" style="82" customWidth="1"/>
    <col min="8711" max="8711" width="22.85546875" style="82" customWidth="1"/>
    <col min="8712" max="8960" width="11.42578125" style="82"/>
    <col min="8961" max="8961" width="20.42578125" style="82" customWidth="1"/>
    <col min="8962" max="8962" width="7.28515625" style="82" customWidth="1"/>
    <col min="8963" max="8963" width="9.85546875" style="82" customWidth="1"/>
    <col min="8964" max="8964" width="11.42578125" style="82"/>
    <col min="8965" max="8965" width="2.85546875" style="82" customWidth="1"/>
    <col min="8966" max="8966" width="17.140625" style="82" customWidth="1"/>
    <col min="8967" max="8967" width="22.85546875" style="82" customWidth="1"/>
    <col min="8968" max="9216" width="11.42578125" style="82"/>
    <col min="9217" max="9217" width="20.42578125" style="82" customWidth="1"/>
    <col min="9218" max="9218" width="7.28515625" style="82" customWidth="1"/>
    <col min="9219" max="9219" width="9.85546875" style="82" customWidth="1"/>
    <col min="9220" max="9220" width="11.42578125" style="82"/>
    <col min="9221" max="9221" width="2.85546875" style="82" customWidth="1"/>
    <col min="9222" max="9222" width="17.140625" style="82" customWidth="1"/>
    <col min="9223" max="9223" width="22.85546875" style="82" customWidth="1"/>
    <col min="9224" max="9472" width="11.42578125" style="82"/>
    <col min="9473" max="9473" width="20.42578125" style="82" customWidth="1"/>
    <col min="9474" max="9474" width="7.28515625" style="82" customWidth="1"/>
    <col min="9475" max="9475" width="9.85546875" style="82" customWidth="1"/>
    <col min="9476" max="9476" width="11.42578125" style="82"/>
    <col min="9477" max="9477" width="2.85546875" style="82" customWidth="1"/>
    <col min="9478" max="9478" width="17.140625" style="82" customWidth="1"/>
    <col min="9479" max="9479" width="22.85546875" style="82" customWidth="1"/>
    <col min="9480" max="9728" width="11.42578125" style="82"/>
    <col min="9729" max="9729" width="20.42578125" style="82" customWidth="1"/>
    <col min="9730" max="9730" width="7.28515625" style="82" customWidth="1"/>
    <col min="9731" max="9731" width="9.85546875" style="82" customWidth="1"/>
    <col min="9732" max="9732" width="11.42578125" style="82"/>
    <col min="9733" max="9733" width="2.85546875" style="82" customWidth="1"/>
    <col min="9734" max="9734" width="17.140625" style="82" customWidth="1"/>
    <col min="9735" max="9735" width="22.85546875" style="82" customWidth="1"/>
    <col min="9736" max="9984" width="11.42578125" style="82"/>
    <col min="9985" max="9985" width="20.42578125" style="82" customWidth="1"/>
    <col min="9986" max="9986" width="7.28515625" style="82" customWidth="1"/>
    <col min="9987" max="9987" width="9.85546875" style="82" customWidth="1"/>
    <col min="9988" max="9988" width="11.42578125" style="82"/>
    <col min="9989" max="9989" width="2.85546875" style="82" customWidth="1"/>
    <col min="9990" max="9990" width="17.140625" style="82" customWidth="1"/>
    <col min="9991" max="9991" width="22.85546875" style="82" customWidth="1"/>
    <col min="9992" max="10240" width="11.42578125" style="82"/>
    <col min="10241" max="10241" width="20.42578125" style="82" customWidth="1"/>
    <col min="10242" max="10242" width="7.28515625" style="82" customWidth="1"/>
    <col min="10243" max="10243" width="9.85546875" style="82" customWidth="1"/>
    <col min="10244" max="10244" width="11.42578125" style="82"/>
    <col min="10245" max="10245" width="2.85546875" style="82" customWidth="1"/>
    <col min="10246" max="10246" width="17.140625" style="82" customWidth="1"/>
    <col min="10247" max="10247" width="22.85546875" style="82" customWidth="1"/>
    <col min="10248" max="10496" width="11.42578125" style="82"/>
    <col min="10497" max="10497" width="20.42578125" style="82" customWidth="1"/>
    <col min="10498" max="10498" width="7.28515625" style="82" customWidth="1"/>
    <col min="10499" max="10499" width="9.85546875" style="82" customWidth="1"/>
    <col min="10500" max="10500" width="11.42578125" style="82"/>
    <col min="10501" max="10501" width="2.85546875" style="82" customWidth="1"/>
    <col min="10502" max="10502" width="17.140625" style="82" customWidth="1"/>
    <col min="10503" max="10503" width="22.85546875" style="82" customWidth="1"/>
    <col min="10504" max="10752" width="11.42578125" style="82"/>
    <col min="10753" max="10753" width="20.42578125" style="82" customWidth="1"/>
    <col min="10754" max="10754" width="7.28515625" style="82" customWidth="1"/>
    <col min="10755" max="10755" width="9.85546875" style="82" customWidth="1"/>
    <col min="10756" max="10756" width="11.42578125" style="82"/>
    <col min="10757" max="10757" width="2.85546875" style="82" customWidth="1"/>
    <col min="10758" max="10758" width="17.140625" style="82" customWidth="1"/>
    <col min="10759" max="10759" width="22.85546875" style="82" customWidth="1"/>
    <col min="10760" max="11008" width="11.42578125" style="82"/>
    <col min="11009" max="11009" width="20.42578125" style="82" customWidth="1"/>
    <col min="11010" max="11010" width="7.28515625" style="82" customWidth="1"/>
    <col min="11011" max="11011" width="9.85546875" style="82" customWidth="1"/>
    <col min="11012" max="11012" width="11.42578125" style="82"/>
    <col min="11013" max="11013" width="2.85546875" style="82" customWidth="1"/>
    <col min="11014" max="11014" width="17.140625" style="82" customWidth="1"/>
    <col min="11015" max="11015" width="22.85546875" style="82" customWidth="1"/>
    <col min="11016" max="11264" width="11.42578125" style="82"/>
    <col min="11265" max="11265" width="20.42578125" style="82" customWidth="1"/>
    <col min="11266" max="11266" width="7.28515625" style="82" customWidth="1"/>
    <col min="11267" max="11267" width="9.85546875" style="82" customWidth="1"/>
    <col min="11268" max="11268" width="11.42578125" style="82"/>
    <col min="11269" max="11269" width="2.85546875" style="82" customWidth="1"/>
    <col min="11270" max="11270" width="17.140625" style="82" customWidth="1"/>
    <col min="11271" max="11271" width="22.85546875" style="82" customWidth="1"/>
    <col min="11272" max="11520" width="11.42578125" style="82"/>
    <col min="11521" max="11521" width="20.42578125" style="82" customWidth="1"/>
    <col min="11522" max="11522" width="7.28515625" style="82" customWidth="1"/>
    <col min="11523" max="11523" width="9.85546875" style="82" customWidth="1"/>
    <col min="11524" max="11524" width="11.42578125" style="82"/>
    <col min="11525" max="11525" width="2.85546875" style="82" customWidth="1"/>
    <col min="11526" max="11526" width="17.140625" style="82" customWidth="1"/>
    <col min="11527" max="11527" width="22.85546875" style="82" customWidth="1"/>
    <col min="11528" max="11776" width="11.42578125" style="82"/>
    <col min="11777" max="11777" width="20.42578125" style="82" customWidth="1"/>
    <col min="11778" max="11778" width="7.28515625" style="82" customWidth="1"/>
    <col min="11779" max="11779" width="9.85546875" style="82" customWidth="1"/>
    <col min="11780" max="11780" width="11.42578125" style="82"/>
    <col min="11781" max="11781" width="2.85546875" style="82" customWidth="1"/>
    <col min="11782" max="11782" width="17.140625" style="82" customWidth="1"/>
    <col min="11783" max="11783" width="22.85546875" style="82" customWidth="1"/>
    <col min="11784" max="12032" width="11.42578125" style="82"/>
    <col min="12033" max="12033" width="20.42578125" style="82" customWidth="1"/>
    <col min="12034" max="12034" width="7.28515625" style="82" customWidth="1"/>
    <col min="12035" max="12035" width="9.85546875" style="82" customWidth="1"/>
    <col min="12036" max="12036" width="11.42578125" style="82"/>
    <col min="12037" max="12037" width="2.85546875" style="82" customWidth="1"/>
    <col min="12038" max="12038" width="17.140625" style="82" customWidth="1"/>
    <col min="12039" max="12039" width="22.85546875" style="82" customWidth="1"/>
    <col min="12040" max="12288" width="11.42578125" style="82"/>
    <col min="12289" max="12289" width="20.42578125" style="82" customWidth="1"/>
    <col min="12290" max="12290" width="7.28515625" style="82" customWidth="1"/>
    <col min="12291" max="12291" width="9.85546875" style="82" customWidth="1"/>
    <col min="12292" max="12292" width="11.42578125" style="82"/>
    <col min="12293" max="12293" width="2.85546875" style="82" customWidth="1"/>
    <col min="12294" max="12294" width="17.140625" style="82" customWidth="1"/>
    <col min="12295" max="12295" width="22.85546875" style="82" customWidth="1"/>
    <col min="12296" max="12544" width="11.42578125" style="82"/>
    <col min="12545" max="12545" width="20.42578125" style="82" customWidth="1"/>
    <col min="12546" max="12546" width="7.28515625" style="82" customWidth="1"/>
    <col min="12547" max="12547" width="9.85546875" style="82" customWidth="1"/>
    <col min="12548" max="12548" width="11.42578125" style="82"/>
    <col min="12549" max="12549" width="2.85546875" style="82" customWidth="1"/>
    <col min="12550" max="12550" width="17.140625" style="82" customWidth="1"/>
    <col min="12551" max="12551" width="22.85546875" style="82" customWidth="1"/>
    <col min="12552" max="12800" width="11.42578125" style="82"/>
    <col min="12801" max="12801" width="20.42578125" style="82" customWidth="1"/>
    <col min="12802" max="12802" width="7.28515625" style="82" customWidth="1"/>
    <col min="12803" max="12803" width="9.85546875" style="82" customWidth="1"/>
    <col min="12804" max="12804" width="11.42578125" style="82"/>
    <col min="12805" max="12805" width="2.85546875" style="82" customWidth="1"/>
    <col min="12806" max="12806" width="17.140625" style="82" customWidth="1"/>
    <col min="12807" max="12807" width="22.85546875" style="82" customWidth="1"/>
    <col min="12808" max="13056" width="11.42578125" style="82"/>
    <col min="13057" max="13057" width="20.42578125" style="82" customWidth="1"/>
    <col min="13058" max="13058" width="7.28515625" style="82" customWidth="1"/>
    <col min="13059" max="13059" width="9.85546875" style="82" customWidth="1"/>
    <col min="13060" max="13060" width="11.42578125" style="82"/>
    <col min="13061" max="13061" width="2.85546875" style="82" customWidth="1"/>
    <col min="13062" max="13062" width="17.140625" style="82" customWidth="1"/>
    <col min="13063" max="13063" width="22.85546875" style="82" customWidth="1"/>
    <col min="13064" max="13312" width="11.42578125" style="82"/>
    <col min="13313" max="13313" width="20.42578125" style="82" customWidth="1"/>
    <col min="13314" max="13314" width="7.28515625" style="82" customWidth="1"/>
    <col min="13315" max="13315" width="9.85546875" style="82" customWidth="1"/>
    <col min="13316" max="13316" width="11.42578125" style="82"/>
    <col min="13317" max="13317" width="2.85546875" style="82" customWidth="1"/>
    <col min="13318" max="13318" width="17.140625" style="82" customWidth="1"/>
    <col min="13319" max="13319" width="22.85546875" style="82" customWidth="1"/>
    <col min="13320" max="13568" width="11.42578125" style="82"/>
    <col min="13569" max="13569" width="20.42578125" style="82" customWidth="1"/>
    <col min="13570" max="13570" width="7.28515625" style="82" customWidth="1"/>
    <col min="13571" max="13571" width="9.85546875" style="82" customWidth="1"/>
    <col min="13572" max="13572" width="11.42578125" style="82"/>
    <col min="13573" max="13573" width="2.85546875" style="82" customWidth="1"/>
    <col min="13574" max="13574" width="17.140625" style="82" customWidth="1"/>
    <col min="13575" max="13575" width="22.85546875" style="82" customWidth="1"/>
    <col min="13576" max="13824" width="11.42578125" style="82"/>
    <col min="13825" max="13825" width="20.42578125" style="82" customWidth="1"/>
    <col min="13826" max="13826" width="7.28515625" style="82" customWidth="1"/>
    <col min="13827" max="13827" width="9.85546875" style="82" customWidth="1"/>
    <col min="13828" max="13828" width="11.42578125" style="82"/>
    <col min="13829" max="13829" width="2.85546875" style="82" customWidth="1"/>
    <col min="13830" max="13830" width="17.140625" style="82" customWidth="1"/>
    <col min="13831" max="13831" width="22.85546875" style="82" customWidth="1"/>
    <col min="13832" max="14080" width="11.42578125" style="82"/>
    <col min="14081" max="14081" width="20.42578125" style="82" customWidth="1"/>
    <col min="14082" max="14082" width="7.28515625" style="82" customWidth="1"/>
    <col min="14083" max="14083" width="9.85546875" style="82" customWidth="1"/>
    <col min="14084" max="14084" width="11.42578125" style="82"/>
    <col min="14085" max="14085" width="2.85546875" style="82" customWidth="1"/>
    <col min="14086" max="14086" width="17.140625" style="82" customWidth="1"/>
    <col min="14087" max="14087" width="22.85546875" style="82" customWidth="1"/>
    <col min="14088" max="14336" width="11.42578125" style="82"/>
    <col min="14337" max="14337" width="20.42578125" style="82" customWidth="1"/>
    <col min="14338" max="14338" width="7.28515625" style="82" customWidth="1"/>
    <col min="14339" max="14339" width="9.85546875" style="82" customWidth="1"/>
    <col min="14340" max="14340" width="11.42578125" style="82"/>
    <col min="14341" max="14341" width="2.85546875" style="82" customWidth="1"/>
    <col min="14342" max="14342" width="17.140625" style="82" customWidth="1"/>
    <col min="14343" max="14343" width="22.85546875" style="82" customWidth="1"/>
    <col min="14344" max="14592" width="11.42578125" style="82"/>
    <col min="14593" max="14593" width="20.42578125" style="82" customWidth="1"/>
    <col min="14594" max="14594" width="7.28515625" style="82" customWidth="1"/>
    <col min="14595" max="14595" width="9.85546875" style="82" customWidth="1"/>
    <col min="14596" max="14596" width="11.42578125" style="82"/>
    <col min="14597" max="14597" width="2.85546875" style="82" customWidth="1"/>
    <col min="14598" max="14598" width="17.140625" style="82" customWidth="1"/>
    <col min="14599" max="14599" width="22.85546875" style="82" customWidth="1"/>
    <col min="14600" max="14848" width="11.42578125" style="82"/>
    <col min="14849" max="14849" width="20.42578125" style="82" customWidth="1"/>
    <col min="14850" max="14850" width="7.28515625" style="82" customWidth="1"/>
    <col min="14851" max="14851" width="9.85546875" style="82" customWidth="1"/>
    <col min="14852" max="14852" width="11.42578125" style="82"/>
    <col min="14853" max="14853" width="2.85546875" style="82" customWidth="1"/>
    <col min="14854" max="14854" width="17.140625" style="82" customWidth="1"/>
    <col min="14855" max="14855" width="22.85546875" style="82" customWidth="1"/>
    <col min="14856" max="15104" width="11.42578125" style="82"/>
    <col min="15105" max="15105" width="20.42578125" style="82" customWidth="1"/>
    <col min="15106" max="15106" width="7.28515625" style="82" customWidth="1"/>
    <col min="15107" max="15107" width="9.85546875" style="82" customWidth="1"/>
    <col min="15108" max="15108" width="11.42578125" style="82"/>
    <col min="15109" max="15109" width="2.85546875" style="82" customWidth="1"/>
    <col min="15110" max="15110" width="17.140625" style="82" customWidth="1"/>
    <col min="15111" max="15111" width="22.85546875" style="82" customWidth="1"/>
    <col min="15112" max="15360" width="11.42578125" style="82"/>
    <col min="15361" max="15361" width="20.42578125" style="82" customWidth="1"/>
    <col min="15362" max="15362" width="7.28515625" style="82" customWidth="1"/>
    <col min="15363" max="15363" width="9.85546875" style="82" customWidth="1"/>
    <col min="15364" max="15364" width="11.42578125" style="82"/>
    <col min="15365" max="15365" width="2.85546875" style="82" customWidth="1"/>
    <col min="15366" max="15366" width="17.140625" style="82" customWidth="1"/>
    <col min="15367" max="15367" width="22.85546875" style="82" customWidth="1"/>
    <col min="15368" max="15616" width="11.42578125" style="82"/>
    <col min="15617" max="15617" width="20.42578125" style="82" customWidth="1"/>
    <col min="15618" max="15618" width="7.28515625" style="82" customWidth="1"/>
    <col min="15619" max="15619" width="9.85546875" style="82" customWidth="1"/>
    <col min="15620" max="15620" width="11.42578125" style="82"/>
    <col min="15621" max="15621" width="2.85546875" style="82" customWidth="1"/>
    <col min="15622" max="15622" width="17.140625" style="82" customWidth="1"/>
    <col min="15623" max="15623" width="22.85546875" style="82" customWidth="1"/>
    <col min="15624" max="15872" width="11.42578125" style="82"/>
    <col min="15873" max="15873" width="20.42578125" style="82" customWidth="1"/>
    <col min="15874" max="15874" width="7.28515625" style="82" customWidth="1"/>
    <col min="15875" max="15875" width="9.85546875" style="82" customWidth="1"/>
    <col min="15876" max="15876" width="11.42578125" style="82"/>
    <col min="15877" max="15877" width="2.85546875" style="82" customWidth="1"/>
    <col min="15878" max="15878" width="17.140625" style="82" customWidth="1"/>
    <col min="15879" max="15879" width="22.85546875" style="82" customWidth="1"/>
    <col min="15880" max="16128" width="11.42578125" style="82"/>
    <col min="16129" max="16129" width="20.42578125" style="82" customWidth="1"/>
    <col min="16130" max="16130" width="7.28515625" style="82" customWidth="1"/>
    <col min="16131" max="16131" width="9.85546875" style="82" customWidth="1"/>
    <col min="16132" max="16132" width="11.42578125" style="82"/>
    <col min="16133" max="16133" width="2.85546875" style="82" customWidth="1"/>
    <col min="16134" max="16134" width="17.140625" style="82" customWidth="1"/>
    <col min="16135" max="16135" width="22.85546875" style="82" customWidth="1"/>
    <col min="16136" max="16384" width="11.42578125" style="82"/>
  </cols>
  <sheetData>
    <row r="1" spans="1:10" ht="19.5" customHeight="1" x14ac:dyDescent="0.35">
      <c r="A1" s="213" t="s">
        <v>78</v>
      </c>
      <c r="G1" s="584"/>
    </row>
    <row r="2" spans="1:10" ht="15" x14ac:dyDescent="0.25">
      <c r="A2" s="83" t="s">
        <v>396</v>
      </c>
    </row>
    <row r="3" spans="1:10" ht="15.75" x14ac:dyDescent="0.25">
      <c r="A3" s="633" t="s">
        <v>580</v>
      </c>
      <c r="B3" s="634"/>
      <c r="C3" s="634"/>
      <c r="D3" s="634"/>
      <c r="E3" s="635"/>
    </row>
    <row r="4" spans="1:10" x14ac:dyDescent="0.2">
      <c r="A4" s="636"/>
      <c r="B4" s="637"/>
      <c r="C4" s="637"/>
      <c r="D4" s="637"/>
      <c r="E4" s="638"/>
    </row>
    <row r="5" spans="1:10" x14ac:dyDescent="0.2">
      <c r="A5" s="636"/>
      <c r="B5" s="637"/>
      <c r="C5" s="637"/>
      <c r="D5" s="637"/>
      <c r="E5" s="638"/>
    </row>
    <row r="6" spans="1:10" s="84" customFormat="1" ht="10.5" customHeight="1" x14ac:dyDescent="0.2">
      <c r="A6" s="208" t="s">
        <v>582</v>
      </c>
      <c r="J6" s="579"/>
    </row>
    <row r="7" spans="1:10" ht="17.25" customHeight="1" x14ac:dyDescent="0.2">
      <c r="A7" s="85"/>
      <c r="G7" s="588" t="s">
        <v>622</v>
      </c>
    </row>
    <row r="8" spans="1:10" x14ac:dyDescent="0.2">
      <c r="F8" s="87" t="s">
        <v>80</v>
      </c>
      <c r="G8" s="88"/>
    </row>
    <row r="9" spans="1:10" ht="15.75" x14ac:dyDescent="0.25">
      <c r="A9" s="206" t="s">
        <v>79</v>
      </c>
      <c r="F9" s="89"/>
      <c r="G9" s="90"/>
      <c r="J9" s="581" t="s">
        <v>181</v>
      </c>
    </row>
    <row r="10" spans="1:10" ht="15.75" x14ac:dyDescent="0.25">
      <c r="A10" s="86" t="s">
        <v>81</v>
      </c>
      <c r="F10" s="89"/>
      <c r="G10" s="90"/>
      <c r="J10" s="582" t="s">
        <v>579</v>
      </c>
    </row>
    <row r="11" spans="1:10" ht="15.75" x14ac:dyDescent="0.25">
      <c r="A11" s="206" t="s">
        <v>392</v>
      </c>
      <c r="D11" s="91"/>
      <c r="F11" s="89"/>
      <c r="G11" s="90"/>
      <c r="J11" s="582" t="s">
        <v>580</v>
      </c>
    </row>
    <row r="12" spans="1:10" ht="15.75" x14ac:dyDescent="0.25">
      <c r="A12" s="206" t="s">
        <v>393</v>
      </c>
      <c r="D12" s="92"/>
      <c r="E12" s="92"/>
      <c r="F12" s="93"/>
      <c r="G12" s="94"/>
      <c r="J12" s="583" t="s">
        <v>581</v>
      </c>
    </row>
    <row r="13" spans="1:10" x14ac:dyDescent="0.2">
      <c r="E13" s="95"/>
      <c r="F13" s="96" t="s">
        <v>82</v>
      </c>
      <c r="G13" s="207" t="s">
        <v>397</v>
      </c>
      <c r="J13" s="583" t="s">
        <v>583</v>
      </c>
    </row>
    <row r="14" spans="1:10" x14ac:dyDescent="0.2">
      <c r="E14" s="95"/>
      <c r="F14" s="96" t="s">
        <v>83</v>
      </c>
      <c r="G14" s="97"/>
      <c r="J14" s="583" t="s">
        <v>584</v>
      </c>
    </row>
    <row r="15" spans="1:10" x14ac:dyDescent="0.2">
      <c r="C15" s="98"/>
      <c r="E15" s="95"/>
      <c r="F15" s="96" t="s">
        <v>505</v>
      </c>
      <c r="G15" s="99"/>
      <c r="J15" s="583" t="s">
        <v>578</v>
      </c>
    </row>
    <row r="16" spans="1:10" x14ac:dyDescent="0.2">
      <c r="F16" s="100" t="s">
        <v>84</v>
      </c>
      <c r="G16" s="101">
        <f ca="1">TODAY()</f>
        <v>45671</v>
      </c>
    </row>
    <row r="17" spans="1:7" x14ac:dyDescent="0.2">
      <c r="F17" s="102" t="s">
        <v>85</v>
      </c>
      <c r="G17" s="103"/>
    </row>
    <row r="18" spans="1:7" ht="7.5" customHeight="1" thickBot="1" x14ac:dyDescent="0.25"/>
    <row r="19" spans="1:7" ht="15" x14ac:dyDescent="0.25">
      <c r="A19" s="645" t="s">
        <v>86</v>
      </c>
      <c r="B19" s="646"/>
      <c r="C19" s="646"/>
      <c r="D19" s="646"/>
      <c r="E19" s="646"/>
      <c r="F19" s="646"/>
      <c r="G19" s="647"/>
    </row>
    <row r="20" spans="1:7" ht="6" customHeight="1" x14ac:dyDescent="0.2">
      <c r="A20" s="104"/>
      <c r="B20" s="105"/>
      <c r="C20" s="105"/>
      <c r="D20" s="105"/>
      <c r="E20" s="105"/>
      <c r="F20" s="105"/>
      <c r="G20" s="106"/>
    </row>
    <row r="21" spans="1:7" x14ac:dyDescent="0.2">
      <c r="A21" s="107" t="s">
        <v>87</v>
      </c>
      <c r="B21" s="648"/>
      <c r="C21" s="649"/>
      <c r="D21" s="649"/>
      <c r="E21" s="649"/>
      <c r="F21" s="649"/>
      <c r="G21" s="650"/>
    </row>
    <row r="22" spans="1:7" ht="15" x14ac:dyDescent="0.2">
      <c r="A22" s="107" t="s">
        <v>315</v>
      </c>
      <c r="B22" s="651"/>
      <c r="C22" s="652"/>
      <c r="D22" s="652"/>
      <c r="E22" s="652"/>
      <c r="F22" s="652"/>
      <c r="G22" s="653"/>
    </row>
    <row r="23" spans="1:7" ht="6" customHeight="1" x14ac:dyDescent="0.2">
      <c r="A23" s="107"/>
      <c r="B23" s="105"/>
      <c r="C23" s="105"/>
      <c r="D23" s="105"/>
      <c r="E23" s="105"/>
      <c r="F23" s="105"/>
      <c r="G23" s="106"/>
    </row>
    <row r="24" spans="1:7" ht="15" x14ac:dyDescent="0.2">
      <c r="A24" s="107" t="s">
        <v>509</v>
      </c>
      <c r="B24" s="654"/>
      <c r="C24" s="655"/>
      <c r="D24" s="655"/>
      <c r="E24" s="655"/>
      <c r="F24" s="655"/>
      <c r="G24" s="656"/>
    </row>
    <row r="25" spans="1:7" ht="6" customHeight="1" x14ac:dyDescent="0.2">
      <c r="A25" s="107"/>
      <c r="B25" s="105"/>
      <c r="C25" s="105"/>
      <c r="D25" s="105"/>
      <c r="E25" s="105"/>
      <c r="F25" s="105"/>
      <c r="G25" s="106"/>
    </row>
    <row r="26" spans="1:7" ht="15" x14ac:dyDescent="0.2">
      <c r="A26" s="107" t="s">
        <v>316</v>
      </c>
      <c r="B26" s="657"/>
      <c r="C26" s="658"/>
      <c r="D26" s="658"/>
      <c r="E26" s="658"/>
      <c r="F26" s="658"/>
      <c r="G26" s="659"/>
    </row>
    <row r="27" spans="1:7" ht="10.5" customHeight="1" x14ac:dyDescent="0.2">
      <c r="A27" s="107"/>
      <c r="B27" s="660" t="s">
        <v>88</v>
      </c>
      <c r="C27" s="661"/>
      <c r="D27" s="661"/>
      <c r="E27" s="661"/>
      <c r="F27" s="661"/>
      <c r="G27" s="662"/>
    </row>
    <row r="28" spans="1:7" ht="6" customHeight="1" x14ac:dyDescent="0.2">
      <c r="A28" s="107"/>
      <c r="B28" s="105"/>
      <c r="C28" s="105"/>
      <c r="D28" s="105"/>
      <c r="E28" s="105"/>
      <c r="F28" s="105"/>
      <c r="G28" s="106"/>
    </row>
    <row r="29" spans="1:7" x14ac:dyDescent="0.2">
      <c r="A29" s="107"/>
      <c r="B29" s="209"/>
      <c r="C29" s="642"/>
      <c r="D29" s="643"/>
      <c r="E29" s="643"/>
      <c r="F29" s="643"/>
      <c r="G29" s="644"/>
    </row>
    <row r="30" spans="1:7" ht="9.75" customHeight="1" x14ac:dyDescent="0.2">
      <c r="A30" s="107"/>
      <c r="B30" s="108" t="s">
        <v>89</v>
      </c>
      <c r="C30" s="666" t="s">
        <v>90</v>
      </c>
      <c r="D30" s="666"/>
      <c r="E30" s="666"/>
      <c r="F30" s="666"/>
      <c r="G30" s="667"/>
    </row>
    <row r="31" spans="1:7" ht="6" customHeight="1" x14ac:dyDescent="0.2">
      <c r="A31" s="107"/>
      <c r="B31" s="105"/>
      <c r="C31" s="105"/>
      <c r="D31" s="105"/>
      <c r="E31" s="105"/>
      <c r="F31" s="105"/>
      <c r="G31" s="106"/>
    </row>
    <row r="32" spans="1:7" x14ac:dyDescent="0.2">
      <c r="A32" s="107" t="s">
        <v>91</v>
      </c>
      <c r="B32" s="639"/>
      <c r="C32" s="640"/>
      <c r="D32" s="640"/>
      <c r="E32" s="640"/>
      <c r="F32" s="640"/>
      <c r="G32" s="641"/>
    </row>
    <row r="33" spans="1:7" ht="6" customHeight="1" x14ac:dyDescent="0.2">
      <c r="A33" s="107"/>
      <c r="B33" s="105"/>
      <c r="C33" s="105"/>
      <c r="D33" s="105"/>
      <c r="E33" s="105"/>
      <c r="F33" s="105"/>
      <c r="G33" s="106"/>
    </row>
    <row r="34" spans="1:7" ht="15" customHeight="1" x14ac:dyDescent="0.2">
      <c r="A34" s="107" t="s">
        <v>378</v>
      </c>
      <c r="B34" s="675"/>
      <c r="C34" s="676"/>
      <c r="D34" s="677"/>
      <c r="E34" s="109"/>
      <c r="F34" s="110" t="s">
        <v>92</v>
      </c>
      <c r="G34" s="111"/>
    </row>
    <row r="35" spans="1:7" ht="6" customHeight="1" x14ac:dyDescent="0.2">
      <c r="A35" s="107"/>
      <c r="B35" s="105"/>
      <c r="C35" s="105"/>
      <c r="D35" s="105"/>
      <c r="E35" s="105"/>
      <c r="F35" s="112"/>
      <c r="G35" s="106"/>
    </row>
    <row r="36" spans="1:7" ht="12.75" customHeight="1" x14ac:dyDescent="0.2">
      <c r="A36" s="107" t="s">
        <v>93</v>
      </c>
      <c r="B36" s="675"/>
      <c r="C36" s="676"/>
      <c r="D36" s="677"/>
      <c r="E36" s="109"/>
      <c r="F36" s="110" t="s">
        <v>94</v>
      </c>
      <c r="G36" s="508"/>
    </row>
    <row r="37" spans="1:7" ht="6" customHeight="1" x14ac:dyDescent="0.2">
      <c r="A37" s="107"/>
      <c r="B37" s="105"/>
      <c r="C37" s="105"/>
      <c r="D37" s="105"/>
      <c r="E37" s="105"/>
      <c r="F37" s="112"/>
      <c r="G37" s="106"/>
    </row>
    <row r="38" spans="1:7" ht="15" x14ac:dyDescent="0.2">
      <c r="A38" s="107" t="s">
        <v>379</v>
      </c>
      <c r="B38" s="639"/>
      <c r="C38" s="678"/>
      <c r="D38" s="678"/>
      <c r="E38" s="109"/>
      <c r="F38" s="110" t="s">
        <v>92</v>
      </c>
      <c r="G38" s="111"/>
    </row>
    <row r="39" spans="1:7" ht="6" customHeight="1" x14ac:dyDescent="0.2">
      <c r="A39" s="107"/>
      <c r="B39" s="105"/>
      <c r="C39" s="105"/>
      <c r="D39" s="105"/>
      <c r="E39" s="105"/>
      <c r="F39" s="112"/>
      <c r="G39" s="106"/>
    </row>
    <row r="40" spans="1:7" x14ac:dyDescent="0.2">
      <c r="A40" s="107" t="s">
        <v>93</v>
      </c>
      <c r="B40" s="639"/>
      <c r="C40" s="678"/>
      <c r="D40" s="678"/>
      <c r="E40" s="109"/>
      <c r="F40" s="110" t="s">
        <v>94</v>
      </c>
      <c r="G40" s="111"/>
    </row>
    <row r="41" spans="1:7" ht="6" customHeight="1" thickBot="1" x14ac:dyDescent="0.25">
      <c r="A41" s="113"/>
      <c r="B41" s="114"/>
      <c r="C41" s="114"/>
      <c r="D41" s="114"/>
      <c r="E41" s="114"/>
      <c r="F41" s="115"/>
      <c r="G41" s="116"/>
    </row>
    <row r="42" spans="1:7" ht="7.5" customHeight="1" thickBot="1" x14ac:dyDescent="0.25"/>
    <row r="43" spans="1:7" ht="15" x14ac:dyDescent="0.25">
      <c r="A43" s="645" t="s">
        <v>504</v>
      </c>
      <c r="B43" s="646"/>
      <c r="C43" s="646"/>
      <c r="D43" s="646"/>
      <c r="E43" s="646"/>
      <c r="F43" s="646"/>
      <c r="G43" s="647"/>
    </row>
    <row r="44" spans="1:7" ht="6" customHeight="1" x14ac:dyDescent="0.2">
      <c r="A44" s="104"/>
      <c r="B44" s="105"/>
      <c r="C44" s="105"/>
      <c r="D44" s="105"/>
      <c r="E44" s="105"/>
      <c r="F44" s="105"/>
      <c r="G44" s="106"/>
    </row>
    <row r="45" spans="1:7" x14ac:dyDescent="0.2">
      <c r="A45" s="107" t="s">
        <v>95</v>
      </c>
      <c r="B45" s="668"/>
      <c r="C45" s="668"/>
      <c r="D45" s="668"/>
      <c r="E45" s="668"/>
      <c r="F45" s="668"/>
      <c r="G45" s="669"/>
    </row>
    <row r="46" spans="1:7" x14ac:dyDescent="0.2">
      <c r="A46" s="107"/>
      <c r="B46" s="668"/>
      <c r="C46" s="668"/>
      <c r="D46" s="668"/>
      <c r="E46" s="668"/>
      <c r="F46" s="668"/>
      <c r="G46" s="669"/>
    </row>
    <row r="47" spans="1:7" x14ac:dyDescent="0.2">
      <c r="A47" s="107"/>
      <c r="B47" s="668"/>
      <c r="C47" s="668"/>
      <c r="D47" s="668"/>
      <c r="E47" s="668"/>
      <c r="F47" s="668"/>
      <c r="G47" s="669"/>
    </row>
    <row r="48" spans="1:7" x14ac:dyDescent="0.2">
      <c r="A48" s="107"/>
      <c r="B48" s="668"/>
      <c r="C48" s="668"/>
      <c r="D48" s="668"/>
      <c r="E48" s="668"/>
      <c r="F48" s="668"/>
      <c r="G48" s="669"/>
    </row>
    <row r="49" spans="1:10" x14ac:dyDescent="0.2">
      <c r="A49" s="107"/>
      <c r="B49" s="668"/>
      <c r="C49" s="668"/>
      <c r="D49" s="668"/>
      <c r="E49" s="668"/>
      <c r="F49" s="668"/>
      <c r="G49" s="669"/>
    </row>
    <row r="50" spans="1:10" x14ac:dyDescent="0.2">
      <c r="A50" s="107"/>
      <c r="B50" s="668"/>
      <c r="C50" s="668"/>
      <c r="D50" s="668"/>
      <c r="E50" s="668"/>
      <c r="F50" s="668"/>
      <c r="G50" s="669"/>
    </row>
    <row r="51" spans="1:10" x14ac:dyDescent="0.2">
      <c r="A51" s="107"/>
      <c r="B51" s="672" t="s">
        <v>202</v>
      </c>
      <c r="C51" s="673"/>
      <c r="D51" s="673"/>
      <c r="E51" s="673"/>
      <c r="F51" s="673"/>
      <c r="G51" s="674"/>
    </row>
    <row r="52" spans="1:10" ht="6" customHeight="1" x14ac:dyDescent="0.2">
      <c r="A52" s="107"/>
      <c r="B52" s="105"/>
      <c r="C52" s="105"/>
      <c r="D52" s="105"/>
      <c r="E52" s="105"/>
      <c r="F52" s="105"/>
      <c r="G52" s="118"/>
    </row>
    <row r="53" spans="1:10" ht="15.75" thickBot="1" x14ac:dyDescent="0.25">
      <c r="A53" s="113" t="s">
        <v>313</v>
      </c>
      <c r="B53" s="670"/>
      <c r="C53" s="671"/>
      <c r="D53" s="114"/>
      <c r="E53" s="114"/>
      <c r="F53" s="115" t="s">
        <v>314</v>
      </c>
      <c r="G53" s="210"/>
    </row>
    <row r="54" spans="1:10" ht="7.5" customHeight="1" thickBot="1" x14ac:dyDescent="0.25"/>
    <row r="55" spans="1:10" ht="15" x14ac:dyDescent="0.25">
      <c r="A55" s="645" t="s">
        <v>96</v>
      </c>
      <c r="B55" s="646"/>
      <c r="C55" s="646"/>
      <c r="D55" s="646"/>
      <c r="E55" s="646"/>
      <c r="F55" s="646"/>
      <c r="G55" s="647"/>
    </row>
    <row r="56" spans="1:10" ht="6" customHeight="1" x14ac:dyDescent="0.2">
      <c r="A56" s="104"/>
      <c r="B56" s="105"/>
      <c r="C56" s="105"/>
      <c r="D56" s="105"/>
      <c r="E56" s="105"/>
      <c r="F56" s="105"/>
      <c r="G56" s="106"/>
    </row>
    <row r="57" spans="1:10" x14ac:dyDescent="0.2">
      <c r="A57" s="107" t="s">
        <v>97</v>
      </c>
      <c r="B57" s="639"/>
      <c r="C57" s="640"/>
      <c r="D57" s="640"/>
      <c r="E57" s="640"/>
      <c r="F57" s="640"/>
      <c r="G57" s="641"/>
    </row>
    <row r="58" spans="1:10" s="105" customFormat="1" ht="6" customHeight="1" x14ac:dyDescent="0.2">
      <c r="A58" s="107"/>
      <c r="G58" s="106"/>
      <c r="J58" s="580"/>
    </row>
    <row r="59" spans="1:10" x14ac:dyDescent="0.2">
      <c r="A59" s="107" t="s">
        <v>98</v>
      </c>
      <c r="B59" s="639"/>
      <c r="C59" s="640"/>
      <c r="D59" s="640"/>
      <c r="E59" s="640"/>
      <c r="F59" s="640"/>
      <c r="G59" s="641"/>
    </row>
    <row r="60" spans="1:10" s="105" customFormat="1" ht="6" customHeight="1" x14ac:dyDescent="0.2">
      <c r="A60" s="107"/>
      <c r="G60" s="106"/>
      <c r="J60" s="580"/>
    </row>
    <row r="61" spans="1:10" ht="13.5" thickBot="1" x14ac:dyDescent="0.25">
      <c r="A61" s="113" t="s">
        <v>99</v>
      </c>
      <c r="B61" s="663"/>
      <c r="C61" s="664"/>
      <c r="D61" s="665"/>
      <c r="E61" s="117"/>
      <c r="F61" s="115" t="s">
        <v>100</v>
      </c>
      <c r="G61" s="211"/>
    </row>
    <row r="62" spans="1:10" ht="7.5" customHeight="1" thickBot="1" x14ac:dyDescent="0.25"/>
    <row r="63" spans="1:10" ht="24" customHeight="1" thickBot="1" x14ac:dyDescent="0.35">
      <c r="A63" s="212" t="s">
        <v>398</v>
      </c>
      <c r="B63" s="179"/>
      <c r="C63" s="179"/>
      <c r="D63" s="179"/>
      <c r="E63" s="179"/>
      <c r="F63" s="179"/>
      <c r="G63" s="180">
        <f>'Ausgaben- und Finanzierungsplan'!I50</f>
        <v>0</v>
      </c>
      <c r="H63" s="105"/>
    </row>
    <row r="64" spans="1:10" ht="4.5" customHeight="1" x14ac:dyDescent="0.2">
      <c r="A64" s="105"/>
      <c r="B64" s="105"/>
      <c r="C64" s="105"/>
      <c r="D64" s="105"/>
      <c r="E64" s="105"/>
      <c r="F64" s="105"/>
      <c r="G64" s="105"/>
      <c r="H64" s="105"/>
    </row>
    <row r="65" spans="1:8" ht="45" customHeight="1" x14ac:dyDescent="0.2">
      <c r="A65" s="631" t="s">
        <v>510</v>
      </c>
      <c r="B65" s="632"/>
      <c r="C65" s="632"/>
      <c r="D65" s="632"/>
      <c r="E65" s="632"/>
      <c r="F65" s="632"/>
      <c r="G65" s="632"/>
      <c r="H65" s="105"/>
    </row>
  </sheetData>
  <sheetProtection algorithmName="SHA-512" hashValue="l1iCfLyJWn11PVR/2KLdcsrDnqTKZSMDpktlsLbXO6A1p0DoRjuzk9rSeB9uKSN6EHPwHk0Elr5XBFNI3Of48g==" saltValue="/ZrMDkuTgtf0AJmvAWli2A==" spinCount="100000" sheet="1" selectLockedCells="1"/>
  <customSheetViews>
    <customSheetView guid="{CB0F96DD-44E5-44A4-860F-548ECBB436AE}" scale="90" fitToPage="1" printArea="1" topLeftCell="A22">
      <selection activeCell="I13" sqref="I13"/>
      <pageMargins left="0.78740157480314965" right="0.78740157480314965" top="0.98425196850393704" bottom="0.98425196850393704" header="0.51181102362204722" footer="0.51181102362204722"/>
      <pageSetup paperSize="9" scale="92" orientation="portrait" r:id="rId1"/>
      <headerFooter alignWithMargins="0">
        <oddHeader>&amp;C&amp;"Arial,Fett"Landkreis Altenburger Land
Fachbereich Soziales, Jugend und Gesundheit&amp;R&amp;G</oddHeader>
        <oddFooter>&amp;L&amp;8Antrag auf Förderung 
Landkreis Altenburger Land&amp;C&amp;8Seite 1&amp;R&amp;8Datum der Antragstellung &amp;D</oddFooter>
      </headerFooter>
    </customSheetView>
    <customSheetView guid="{64EDB8CB-9FAE-442C-BA10-2255566A9D15}" scale="90" fitToPage="1" printArea="1" topLeftCell="A22">
      <selection activeCell="I13" sqref="I13"/>
      <pageMargins left="0.78740157480314965" right="0.78740157480314965" top="0.98425196850393704" bottom="0.98425196850393704" header="0.51181102362204722" footer="0.51181102362204722"/>
      <pageSetup paperSize="9" scale="92" orientation="portrait" r:id="rId2"/>
      <headerFooter alignWithMargins="0">
        <oddHeader>&amp;C&amp;"Arial,Fett"Landkreis Altenburger Land
Fachbereich Soziales, Jugend und Gesundheit&amp;R&amp;G</oddHeader>
        <oddFooter>&amp;L&amp;8Antrag auf Förderung 
Landkreis Altenburger Land&amp;C&amp;8Seite 1&amp;R&amp;8Datum der Antragstellung &amp;D</oddFooter>
      </headerFooter>
    </customSheetView>
  </customSheetViews>
  <mergeCells count="24">
    <mergeCell ref="B45:G50"/>
    <mergeCell ref="B53:C53"/>
    <mergeCell ref="B51:G51"/>
    <mergeCell ref="B34:D34"/>
    <mergeCell ref="B36:D36"/>
    <mergeCell ref="B38:D38"/>
    <mergeCell ref="B40:D40"/>
    <mergeCell ref="A43:G43"/>
    <mergeCell ref="A65:G65"/>
    <mergeCell ref="A3:E3"/>
    <mergeCell ref="A4:E4"/>
    <mergeCell ref="A5:E5"/>
    <mergeCell ref="B57:G57"/>
    <mergeCell ref="B59:G59"/>
    <mergeCell ref="C29:G29"/>
    <mergeCell ref="A19:G19"/>
    <mergeCell ref="B21:G22"/>
    <mergeCell ref="B24:G24"/>
    <mergeCell ref="B26:G26"/>
    <mergeCell ref="B27:G27"/>
    <mergeCell ref="B61:D61"/>
    <mergeCell ref="A55:G55"/>
    <mergeCell ref="C30:G30"/>
    <mergeCell ref="B32:G32"/>
  </mergeCells>
  <dataValidations count="1">
    <dataValidation type="list" allowBlank="1" showInputMessage="1" showErrorMessage="1" sqref="A3:E3">
      <formula1>$J$9:$J$15</formula1>
    </dataValidation>
  </dataValidations>
  <pageMargins left="0.78740157480314965" right="0.78740157480314965" top="0.98425196850393704" bottom="0.98425196850393704" header="0.51181102362204722" footer="0.51181102362204722"/>
  <pageSetup paperSize="9" scale="92" orientation="portrait" r:id="rId3"/>
  <headerFooter alignWithMargins="0">
    <oddHeader>&amp;C&amp;"Arial,Fett"Landkreis Altenburger Land
Fachbereich Soziales, Jugend und Gesundheit&amp;R&amp;G</oddHeader>
    <oddFooter>&amp;L&amp;8Antrag auf Förderung 
Landkreis Altenburger Land&amp;C&amp;8Seite 1&amp;R&amp;8Datum der Antragstellung &amp;D</oddFooter>
  </headerFooter>
  <ignoredErrors>
    <ignoredError sqref="G16"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4337" r:id="rId7" name="Check Box 1">
              <controlPr defaultSize="0" autoFill="0" autoLine="0" autoPict="0" altText="Erstantrag">
                <anchor moveWithCells="1">
                  <from>
                    <xdr:col>3</xdr:col>
                    <xdr:colOff>742950</xdr:colOff>
                    <xdr:row>11</xdr:row>
                    <xdr:rowOff>190500</xdr:rowOff>
                  </from>
                  <to>
                    <xdr:col>5</xdr:col>
                    <xdr:colOff>19050</xdr:colOff>
                    <xdr:row>13</xdr:row>
                    <xdr:rowOff>0</xdr:rowOff>
                  </to>
                </anchor>
              </controlPr>
            </control>
          </mc:Choice>
        </mc:AlternateContent>
        <mc:AlternateContent xmlns:mc="http://schemas.openxmlformats.org/markup-compatibility/2006">
          <mc:Choice Requires="x14">
            <control shapeId="14338" r:id="rId8" name="Check Box 2">
              <controlPr defaultSize="0" autoFill="0" autoLine="0" autoPict="0" altText="Änderungsantrag">
                <anchor moveWithCells="1">
                  <from>
                    <xdr:col>3</xdr:col>
                    <xdr:colOff>742950</xdr:colOff>
                    <xdr:row>13</xdr:row>
                    <xdr:rowOff>0</xdr:rowOff>
                  </from>
                  <to>
                    <xdr:col>5</xdr:col>
                    <xdr:colOff>19050</xdr:colOff>
                    <xdr:row>14</xdr:row>
                    <xdr:rowOff>0</xdr:rowOff>
                  </to>
                </anchor>
              </controlPr>
            </control>
          </mc:Choice>
        </mc:AlternateContent>
        <mc:AlternateContent xmlns:mc="http://schemas.openxmlformats.org/markup-compatibility/2006">
          <mc:Choice Requires="x14">
            <control shapeId="14339" r:id="rId9" name="Check Box 3">
              <controlPr defaultSize="0" autoFill="0" autoLine="0" autoPict="0" altText="Folgeantrag">
                <anchor moveWithCells="1">
                  <from>
                    <xdr:col>3</xdr:col>
                    <xdr:colOff>752475</xdr:colOff>
                    <xdr:row>14</xdr:row>
                    <xdr:rowOff>0</xdr:rowOff>
                  </from>
                  <to>
                    <xdr:col>5</xdr:col>
                    <xdr:colOff>28575</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A1-P4</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31"/>
      <c r="B23" s="215"/>
      <c r="C23" s="215"/>
      <c r="D23" s="215"/>
      <c r="E23" s="215"/>
      <c r="F23" s="215"/>
      <c r="G23" s="215"/>
      <c r="H23" s="215"/>
      <c r="I23" s="232"/>
      <c r="J23" s="233"/>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v>0</v>
      </c>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3ZUIXrlbFiSmayYZU4DSfjrjc6BIgg7So5KuqKXqJLBk3HS42UHkXI5GTop6hvZqhKUeGg8m0l8uYKop3lV7aw==" saltValue="bw2NMelNiLHLVJ3Uwze9pg==" spinCount="100000" sheet="1" selectLockedCells="1"/>
  <customSheetViews>
    <customSheetView guid="{CB0F96DD-44E5-44A4-860F-548ECBB436AE}" fitToPage="1" printArea="1">
      <selection activeCell="L1"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selection activeCell="L1"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A1-P5</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pLdBYa/AJJ82vEdDJq9uWPJsz6ZWQrbwiV1JFVDVTOg+H4FvE3vINh84Si4557nUwGqreCVox2VDBAwgWZ99KA==" saltValue="4koS0BgPZUm8LqywdGlc7Q==" spinCount="100000" sheet="1" selectLockedCells="1"/>
  <customSheetViews>
    <customSheetView guid="{CB0F96DD-44E5-44A4-860F-548ECBB436AE}" fitToPage="1" printArea="1" topLeftCell="A7">
      <selection activeCell="L7"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topLeftCell="A7">
      <selection activeCell="L7"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A1-P6</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PmOsmroCGButBFt23V/5bXkTXe9/CITdXGQvGVVhcImyzFP7p7iOfjlZWSZAaAj2/TO9mg4WFKyAeSKpDTI/sA==" saltValue="wfQyJ+po6fm+2KD/JMd9kg==" spinCount="100000" sheet="1" selectLockedCells="1"/>
  <customSheetViews>
    <customSheetView guid="{CB0F96DD-44E5-44A4-860F-548ECBB436AE}" fitToPage="1" printArea="1" topLeftCell="A40">
      <selection activeCell="L40"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topLeftCell="A40">
      <selection activeCell="L40"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A1-P7</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BPD5uwJg6wTdoUZe/AWRGbyCp4KP5/FBrbuDxSaTP9zAIP8IkM2lbwCBq0Y+sO1iCZ8zF12Xz77SKyPIlLnJuA==" saltValue="iRX7vhqvwVEns/lnziHKQw==" spinCount="100000" sheet="1" selectLockedCells="1"/>
  <customSheetViews>
    <customSheetView guid="{CB0F96DD-44E5-44A4-860F-548ECBB436AE}" showPageBreaks="1" printArea="1" topLeftCell="A46">
      <selection activeCell="L46" sqref="L1:M1048576"/>
      <pageMargins left="0.78740157480314965" right="0.39370078740157483" top="0.39370078740157483" bottom="0.74803149606299213" header="0.31496062992125984" footer="0.31496062992125984"/>
      <pageSetup paperSize="9" scale="66" orientation="portrait" horizontalDpi="0" verticalDpi="0" r:id="rId1"/>
      <headerFooter>
        <oddFooter>&amp;L&amp;8Antrag auf Förderung 
Landkreis Altenburger Land&amp;C&amp;8&amp;A&amp;R&amp;8Datum der Antragstellung &amp;D</oddFooter>
      </headerFooter>
    </customSheetView>
    <customSheetView guid="{64EDB8CB-9FAE-442C-BA10-2255566A9D15}" showPageBreaks="1" printArea="1" hiddenRows="1" hiddenColumns="1" topLeftCell="A46">
      <selection activeCell="L46" sqref="L1:M1048576"/>
      <pageMargins left="0.78740157480314965" right="0.39370078740157483" top="0.39370078740157483" bottom="0.74803149606299213" header="0.31496062992125984" footer="0.31496062992125984"/>
      <pageSetup paperSize="9" scale="66"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A1-P8</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yKX0mjr8RtwCSP0ObtKaUFJysW8c144S1KqL1OioH//jxpEx72K7gsfaH/keWBjIsUvNIqsehW+X7aormvRi9g==" saltValue="lMDmdev0VoALv8JpDfjgzQ==" spinCount="100000" sheet="1" selectLockedCells="1"/>
  <customSheetViews>
    <customSheetView guid="{CB0F96DD-44E5-44A4-860F-548ECBB436AE}" fitToPage="1" printArea="1">
      <selection activeCell="L73"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selection activeCell="L73"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A1-P9</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8y1BfEN/tv4MFyAmN5cuxZVwm6YpOLC8aZDszkwQbuZ2uZ8blsrfvaQ0Vk4e/WO8Gl3UeLMbcyFKoN9zzWokaQ==" saltValue="AoupF7pf2MUmPdiVH7YLuA==" spinCount="100000" sheet="1" selectLockedCells="1"/>
  <customSheetViews>
    <customSheetView guid="{CB0F96DD-44E5-44A4-860F-548ECBB436AE}" fitToPage="1" printArea="1" topLeftCell="A49">
      <selection activeCell="L49"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topLeftCell="A49">
      <selection activeCell="L49"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A1-P10</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45"/>
      <c r="B23" s="246"/>
      <c r="C23" s="246"/>
      <c r="D23" s="246"/>
      <c r="E23" s="246"/>
      <c r="F23" s="246"/>
      <c r="G23" s="246"/>
      <c r="H23" s="246"/>
      <c r="I23" s="247"/>
      <c r="J23" s="248"/>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45"/>
      <c r="B33" s="246"/>
      <c r="C33" s="246"/>
      <c r="D33" s="246"/>
      <c r="E33" s="246"/>
      <c r="F33" s="246"/>
      <c r="G33" s="246"/>
      <c r="H33" s="246"/>
      <c r="I33" s="247"/>
      <c r="J33" s="248"/>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418"/>
      <c r="F118" s="418"/>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N5ICaPYuxCNgdgWFbHeHuMQxmN9dZVWY28FlBPU9a2+34hSw4KY8WyfVSlP2AMmu9J9+JIjC0HbbFA5HXuwcDw==" saltValue="o+j8M24uh4s5CuRFp6Avtg==" spinCount="100000" sheet="1" selectLockedCells="1"/>
  <customSheetViews>
    <customSheetView guid="{CB0F96DD-44E5-44A4-860F-548ECBB436AE}" fitToPage="1" printArea="1">
      <selection activeCell="L70" sqref="L1:M1048576"/>
      <pageMargins left="0.78740157480314965" right="0.39370078740157483" top="0.39370078740157483" bottom="0.74803149606299213" header="0.31496062992125984" footer="0.31496062992125984"/>
      <pageSetup paperSize="9" scale="68"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printArea="1" hiddenRows="1" hiddenColumns="1">
      <selection activeCell="L70" sqref="L1:M1048576"/>
      <pageMargins left="0.78740157480314965" right="0.39370078740157483" top="0.39370078740157483" bottom="0.74803149606299213" header="0.31496062992125984" footer="0.31496062992125984"/>
      <pageSetup paperSize="9" scale="68"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8">
    <pageSetUpPr fitToPage="1"/>
  </sheetPr>
  <dimension ref="A1:G73"/>
  <sheetViews>
    <sheetView showGridLines="0" showRowColHeaders="0" zoomScaleNormal="100" workbookViewId="0">
      <selection activeCell="D5" sqref="D5"/>
    </sheetView>
  </sheetViews>
  <sheetFormatPr baseColWidth="10" defaultColWidth="11.42578125" defaultRowHeight="11.25" x14ac:dyDescent="0.2"/>
  <cols>
    <col min="1" max="1" width="1.42578125" style="307" customWidth="1"/>
    <col min="2" max="2" width="3.7109375" style="307" customWidth="1"/>
    <col min="3" max="3" width="72.5703125" style="307" customWidth="1"/>
    <col min="4" max="4" width="16.28515625" style="307" customWidth="1"/>
    <col min="5" max="5" width="13" style="315" customWidth="1"/>
    <col min="6" max="6" width="14.42578125" style="307" customWidth="1"/>
    <col min="7" max="7" width="2.28515625" style="307" customWidth="1"/>
    <col min="8" max="16384" width="11.42578125" style="307"/>
  </cols>
  <sheetData>
    <row r="1" spans="1:7" ht="12.75" x14ac:dyDescent="0.2">
      <c r="B1" s="326" t="s">
        <v>594</v>
      </c>
      <c r="C1" s="327"/>
      <c r="D1" s="327"/>
      <c r="E1" s="328"/>
      <c r="F1" s="329" t="str">
        <f ca="1">MID(CELL("Dateiname",$A$1),FIND("]",CELL("Dateiname",$A$1))+1,31)</f>
        <v>A2-SVA</v>
      </c>
    </row>
    <row r="2" spans="1:7" ht="15.75" thickBot="1" x14ac:dyDescent="0.3">
      <c r="D2" s="402" t="s">
        <v>85</v>
      </c>
      <c r="E2" s="810" t="str">
        <f>IF('Seite 1'!G17="","",'Seite 1'!G17)</f>
        <v/>
      </c>
      <c r="F2" s="811"/>
      <c r="G2" s="403"/>
    </row>
    <row r="3" spans="1:7" ht="6" customHeight="1" x14ac:dyDescent="0.2">
      <c r="A3" s="308"/>
      <c r="B3" s="309"/>
      <c r="C3" s="322"/>
      <c r="D3" s="322"/>
      <c r="E3" s="323"/>
      <c r="F3" s="322"/>
      <c r="G3" s="310"/>
    </row>
    <row r="4" spans="1:7" ht="27" customHeight="1" x14ac:dyDescent="0.2">
      <c r="A4" s="314"/>
      <c r="B4" s="331" t="s">
        <v>75</v>
      </c>
      <c r="C4" s="339"/>
      <c r="D4" s="320" t="s">
        <v>588</v>
      </c>
      <c r="E4" s="320" t="s">
        <v>70</v>
      </c>
      <c r="F4" s="320" t="s">
        <v>71</v>
      </c>
      <c r="G4" s="316"/>
    </row>
    <row r="5" spans="1:7" ht="14.25" x14ac:dyDescent="0.2">
      <c r="A5" s="314"/>
      <c r="B5" s="332" t="s">
        <v>59</v>
      </c>
      <c r="C5" s="334" t="s">
        <v>349</v>
      </c>
      <c r="D5" s="534"/>
      <c r="E5" s="535">
        <v>1</v>
      </c>
      <c r="F5" s="536">
        <f>D5*E5</f>
        <v>0</v>
      </c>
      <c r="G5" s="316"/>
    </row>
    <row r="6" spans="1:7" ht="14.25" x14ac:dyDescent="0.2">
      <c r="A6" s="314"/>
      <c r="B6" s="332" t="s">
        <v>60</v>
      </c>
      <c r="C6" s="334" t="s">
        <v>344</v>
      </c>
      <c r="D6" s="534"/>
      <c r="E6" s="535">
        <v>1</v>
      </c>
      <c r="F6" s="536">
        <f t="shared" ref="F6:F18" si="0">D6*E6</f>
        <v>0</v>
      </c>
      <c r="G6" s="316"/>
    </row>
    <row r="7" spans="1:7" ht="14.25" x14ac:dyDescent="0.2">
      <c r="A7" s="314"/>
      <c r="B7" s="332" t="s">
        <v>61</v>
      </c>
      <c r="C7" s="334" t="s">
        <v>416</v>
      </c>
      <c r="D7" s="534"/>
      <c r="E7" s="535">
        <v>1</v>
      </c>
      <c r="F7" s="536">
        <f t="shared" si="0"/>
        <v>0</v>
      </c>
      <c r="G7" s="316"/>
    </row>
    <row r="8" spans="1:7" ht="22.5" x14ac:dyDescent="0.2">
      <c r="A8" s="314"/>
      <c r="B8" s="332"/>
      <c r="C8" s="285" t="s">
        <v>421</v>
      </c>
      <c r="D8" s="537" t="s">
        <v>420</v>
      </c>
      <c r="E8" s="538" t="s">
        <v>422</v>
      </c>
      <c r="F8" s="286">
        <v>0</v>
      </c>
      <c r="G8" s="316"/>
    </row>
    <row r="9" spans="1:7" ht="14.25" x14ac:dyDescent="0.2">
      <c r="A9" s="314"/>
      <c r="B9" s="332"/>
      <c r="C9" s="334" t="s">
        <v>417</v>
      </c>
      <c r="D9" s="539"/>
      <c r="E9" s="540">
        <v>0.17</v>
      </c>
      <c r="F9" s="286">
        <v>0</v>
      </c>
      <c r="G9" s="316"/>
    </row>
    <row r="10" spans="1:7" ht="12.75" x14ac:dyDescent="0.2">
      <c r="A10" s="314"/>
      <c r="B10" s="332"/>
      <c r="C10" s="410" t="s">
        <v>573</v>
      </c>
      <c r="D10" s="536">
        <f>D9*E9</f>
        <v>0</v>
      </c>
      <c r="E10" s="535">
        <v>1</v>
      </c>
      <c r="F10" s="536">
        <f>D9*E9*E10</f>
        <v>0</v>
      </c>
      <c r="G10" s="316"/>
    </row>
    <row r="11" spans="1:7" ht="14.25" x14ac:dyDescent="0.2">
      <c r="A11" s="314"/>
      <c r="B11" s="332" t="s">
        <v>62</v>
      </c>
      <c r="C11" s="334" t="s">
        <v>345</v>
      </c>
      <c r="D11" s="534"/>
      <c r="E11" s="535">
        <v>1</v>
      </c>
      <c r="F11" s="536">
        <f t="shared" si="0"/>
        <v>0</v>
      </c>
      <c r="G11" s="316"/>
    </row>
    <row r="12" spans="1:7" ht="14.25" x14ac:dyDescent="0.2">
      <c r="A12" s="314"/>
      <c r="B12" s="332" t="s">
        <v>63</v>
      </c>
      <c r="C12" s="334" t="s">
        <v>343</v>
      </c>
      <c r="D12" s="534"/>
      <c r="E12" s="535">
        <v>1</v>
      </c>
      <c r="F12" s="536">
        <f t="shared" si="0"/>
        <v>0</v>
      </c>
      <c r="G12" s="316"/>
    </row>
    <row r="13" spans="1:7" ht="14.25" x14ac:dyDescent="0.2">
      <c r="A13" s="314"/>
      <c r="B13" s="332" t="s">
        <v>64</v>
      </c>
      <c r="C13" s="334" t="s">
        <v>346</v>
      </c>
      <c r="D13" s="534"/>
      <c r="E13" s="535">
        <v>1</v>
      </c>
      <c r="F13" s="536">
        <f t="shared" si="0"/>
        <v>0</v>
      </c>
      <c r="G13" s="316"/>
    </row>
    <row r="14" spans="1:7" ht="14.25" x14ac:dyDescent="0.2">
      <c r="A14" s="314"/>
      <c r="B14" s="332" t="s">
        <v>65</v>
      </c>
      <c r="C14" s="334" t="s">
        <v>347</v>
      </c>
      <c r="D14" s="534"/>
      <c r="E14" s="535">
        <v>1</v>
      </c>
      <c r="F14" s="536">
        <f t="shared" si="0"/>
        <v>0</v>
      </c>
      <c r="G14" s="316"/>
    </row>
    <row r="15" spans="1:7" ht="14.25" x14ac:dyDescent="0.2">
      <c r="A15" s="314"/>
      <c r="B15" s="332" t="s">
        <v>66</v>
      </c>
      <c r="C15" s="334" t="s">
        <v>348</v>
      </c>
      <c r="D15" s="534"/>
      <c r="E15" s="535">
        <v>1</v>
      </c>
      <c r="F15" s="536">
        <f t="shared" si="0"/>
        <v>0</v>
      </c>
      <c r="G15" s="316"/>
    </row>
    <row r="16" spans="1:7" ht="14.25" x14ac:dyDescent="0.2">
      <c r="A16" s="314"/>
      <c r="B16" s="332" t="s">
        <v>67</v>
      </c>
      <c r="C16" s="334" t="s">
        <v>341</v>
      </c>
      <c r="D16" s="534"/>
      <c r="E16" s="535">
        <v>1</v>
      </c>
      <c r="F16" s="536">
        <f t="shared" si="0"/>
        <v>0</v>
      </c>
      <c r="G16" s="316"/>
    </row>
    <row r="17" spans="1:7" ht="14.25" x14ac:dyDescent="0.2">
      <c r="A17" s="314"/>
      <c r="B17" s="332" t="s">
        <v>68</v>
      </c>
      <c r="C17" s="334" t="s">
        <v>415</v>
      </c>
      <c r="D17" s="534"/>
      <c r="E17" s="535">
        <v>1</v>
      </c>
      <c r="F17" s="536">
        <f t="shared" si="0"/>
        <v>0</v>
      </c>
      <c r="G17" s="316"/>
    </row>
    <row r="18" spans="1:7" ht="14.25" x14ac:dyDescent="0.2">
      <c r="A18" s="314"/>
      <c r="B18" s="332" t="s">
        <v>576</v>
      </c>
      <c r="C18" s="334" t="s">
        <v>575</v>
      </c>
      <c r="D18" s="534"/>
      <c r="E18" s="535">
        <v>1</v>
      </c>
      <c r="F18" s="536">
        <f t="shared" si="0"/>
        <v>0</v>
      </c>
      <c r="G18" s="316"/>
    </row>
    <row r="19" spans="1:7" ht="5.25" customHeight="1" x14ac:dyDescent="0.2">
      <c r="A19" s="314"/>
      <c r="B19" s="319"/>
      <c r="C19" s="319"/>
      <c r="D19" s="162"/>
      <c r="E19" s="335"/>
      <c r="F19" s="162"/>
      <c r="G19" s="316"/>
    </row>
    <row r="20" spans="1:7" s="327" customFormat="1" ht="12.75" x14ac:dyDescent="0.2">
      <c r="A20" s="341"/>
      <c r="B20" s="343" t="s">
        <v>69</v>
      </c>
      <c r="C20" s="344"/>
      <c r="D20" s="397">
        <f>ROUND(SUM(D5:D7,D10:D18),2)</f>
        <v>0</v>
      </c>
      <c r="E20" s="398" t="e">
        <f>F20/D20</f>
        <v>#DIV/0!</v>
      </c>
      <c r="F20" s="411">
        <f>ROUND(SUM(F5:F7,F10:F18),2)</f>
        <v>0</v>
      </c>
      <c r="G20" s="342"/>
    </row>
    <row r="21" spans="1:7" ht="13.5" customHeight="1" x14ac:dyDescent="0.2">
      <c r="A21" s="314"/>
      <c r="B21" s="319"/>
      <c r="C21" s="319"/>
      <c r="D21" s="319"/>
      <c r="E21" s="321"/>
      <c r="F21" s="319"/>
      <c r="G21" s="316"/>
    </row>
    <row r="22" spans="1:7" ht="22.5" x14ac:dyDescent="0.2">
      <c r="A22" s="314"/>
      <c r="B22" s="331" t="s">
        <v>76</v>
      </c>
      <c r="C22" s="339"/>
      <c r="D22" s="320" t="s">
        <v>588</v>
      </c>
      <c r="E22" s="320" t="s">
        <v>70</v>
      </c>
      <c r="F22" s="320" t="s">
        <v>71</v>
      </c>
      <c r="G22" s="316"/>
    </row>
    <row r="23" spans="1:7" ht="14.25" x14ac:dyDescent="0.2">
      <c r="A23" s="314"/>
      <c r="B23" s="332" t="s">
        <v>59</v>
      </c>
      <c r="C23" s="334" t="s">
        <v>337</v>
      </c>
      <c r="D23" s="534"/>
      <c r="E23" s="535">
        <v>1</v>
      </c>
      <c r="F23" s="536">
        <f>D23*E23</f>
        <v>0</v>
      </c>
      <c r="G23" s="316"/>
    </row>
    <row r="24" spans="1:7" ht="14.25" x14ac:dyDescent="0.2">
      <c r="A24" s="314"/>
      <c r="B24" s="332" t="s">
        <v>60</v>
      </c>
      <c r="C24" s="334" t="s">
        <v>338</v>
      </c>
      <c r="D24" s="534"/>
      <c r="E24" s="535">
        <v>1</v>
      </c>
      <c r="F24" s="536">
        <f>D24*E24</f>
        <v>0</v>
      </c>
      <c r="G24" s="316"/>
    </row>
    <row r="25" spans="1:7" ht="14.25" x14ac:dyDescent="0.2">
      <c r="A25" s="314"/>
      <c r="B25" s="332" t="s">
        <v>61</v>
      </c>
      <c r="C25" s="334" t="s">
        <v>339</v>
      </c>
      <c r="D25" s="534"/>
      <c r="E25" s="535">
        <v>1</v>
      </c>
      <c r="F25" s="536">
        <f>D25*E25</f>
        <v>0</v>
      </c>
      <c r="G25" s="316"/>
    </row>
    <row r="26" spans="1:7" ht="14.25" x14ac:dyDescent="0.2">
      <c r="A26" s="314"/>
      <c r="B26" s="163" t="s">
        <v>62</v>
      </c>
      <c r="C26" s="336" t="s">
        <v>340</v>
      </c>
      <c r="D26" s="534"/>
      <c r="E26" s="535">
        <v>1</v>
      </c>
      <c r="F26" s="536">
        <f>D26*E26</f>
        <v>0</v>
      </c>
      <c r="G26" s="316"/>
    </row>
    <row r="27" spans="1:7" ht="5.25" customHeight="1" x14ac:dyDescent="0.2">
      <c r="A27" s="314"/>
      <c r="B27" s="319"/>
      <c r="C27" s="319"/>
      <c r="D27" s="162"/>
      <c r="E27" s="335"/>
      <c r="F27" s="162"/>
      <c r="G27" s="316"/>
    </row>
    <row r="28" spans="1:7" ht="12.75" x14ac:dyDescent="0.2">
      <c r="A28" s="311"/>
      <c r="B28" s="343" t="s">
        <v>72</v>
      </c>
      <c r="C28" s="312"/>
      <c r="D28" s="397">
        <f>ROUND(SUM(D23:D26),2)</f>
        <v>0</v>
      </c>
      <c r="E28" s="398" t="e">
        <f>F28/D28</f>
        <v>#DIV/0!</v>
      </c>
      <c r="F28" s="541">
        <f>ROUND(SUM(F23:F26),2)</f>
        <v>0</v>
      </c>
      <c r="G28" s="313"/>
    </row>
    <row r="29" spans="1:7" ht="13.5" customHeight="1" x14ac:dyDescent="0.2">
      <c r="A29" s="314"/>
      <c r="B29" s="319"/>
      <c r="C29" s="319"/>
      <c r="D29" s="319"/>
      <c r="E29" s="321"/>
      <c r="F29" s="319"/>
      <c r="G29" s="316"/>
    </row>
    <row r="30" spans="1:7" ht="22.5" x14ac:dyDescent="0.2">
      <c r="A30" s="314"/>
      <c r="B30" s="331" t="s">
        <v>77</v>
      </c>
      <c r="C30" s="339"/>
      <c r="D30" s="16" t="s">
        <v>588</v>
      </c>
      <c r="E30" s="320" t="s">
        <v>70</v>
      </c>
      <c r="F30" s="320" t="s">
        <v>71</v>
      </c>
      <c r="G30" s="316"/>
    </row>
    <row r="31" spans="1:7" ht="14.25" x14ac:dyDescent="0.2">
      <c r="A31" s="314"/>
      <c r="B31" s="332" t="s">
        <v>59</v>
      </c>
      <c r="C31" s="334" t="s">
        <v>350</v>
      </c>
      <c r="D31" s="534"/>
      <c r="E31" s="535">
        <v>1</v>
      </c>
      <c r="F31" s="536">
        <f t="shared" ref="F31:F38" si="1">D31*E31</f>
        <v>0</v>
      </c>
      <c r="G31" s="316"/>
    </row>
    <row r="32" spans="1:7" ht="14.25" x14ac:dyDescent="0.2">
      <c r="A32" s="314"/>
      <c r="B32" s="332" t="s">
        <v>60</v>
      </c>
      <c r="C32" s="334" t="s">
        <v>351</v>
      </c>
      <c r="D32" s="534"/>
      <c r="E32" s="535">
        <v>1</v>
      </c>
      <c r="F32" s="536">
        <f t="shared" si="1"/>
        <v>0</v>
      </c>
      <c r="G32" s="316"/>
    </row>
    <row r="33" spans="1:7" ht="14.25" x14ac:dyDescent="0.2">
      <c r="A33" s="314"/>
      <c r="B33" s="332" t="s">
        <v>61</v>
      </c>
      <c r="C33" s="334" t="s">
        <v>352</v>
      </c>
      <c r="D33" s="534"/>
      <c r="E33" s="535">
        <v>1</v>
      </c>
      <c r="F33" s="536">
        <f t="shared" si="1"/>
        <v>0</v>
      </c>
      <c r="G33" s="316"/>
    </row>
    <row r="34" spans="1:7" ht="14.25" x14ac:dyDescent="0.2">
      <c r="A34" s="314"/>
      <c r="B34" s="332" t="s">
        <v>62</v>
      </c>
      <c r="C34" s="334" t="s">
        <v>353</v>
      </c>
      <c r="D34" s="534"/>
      <c r="E34" s="535">
        <v>1</v>
      </c>
      <c r="F34" s="536">
        <f t="shared" si="1"/>
        <v>0</v>
      </c>
      <c r="G34" s="316"/>
    </row>
    <row r="35" spans="1:7" ht="14.25" x14ac:dyDescent="0.2">
      <c r="A35" s="314"/>
      <c r="B35" s="332" t="s">
        <v>63</v>
      </c>
      <c r="C35" s="334" t="s">
        <v>342</v>
      </c>
      <c r="D35" s="534"/>
      <c r="E35" s="535">
        <v>1</v>
      </c>
      <c r="F35" s="536">
        <f t="shared" si="1"/>
        <v>0</v>
      </c>
      <c r="G35" s="316"/>
    </row>
    <row r="36" spans="1:7" ht="14.25" x14ac:dyDescent="0.2">
      <c r="A36" s="314"/>
      <c r="B36" s="332" t="s">
        <v>64</v>
      </c>
      <c r="C36" s="334" t="s">
        <v>335</v>
      </c>
      <c r="D36" s="534"/>
      <c r="E36" s="535">
        <v>1</v>
      </c>
      <c r="F36" s="536">
        <f t="shared" si="1"/>
        <v>0</v>
      </c>
      <c r="G36" s="316"/>
    </row>
    <row r="37" spans="1:7" ht="14.25" x14ac:dyDescent="0.2">
      <c r="A37" s="314"/>
      <c r="B37" s="332" t="s">
        <v>65</v>
      </c>
      <c r="C37" s="334" t="s">
        <v>336</v>
      </c>
      <c r="D37" s="534"/>
      <c r="E37" s="535">
        <v>1</v>
      </c>
      <c r="F37" s="536">
        <f t="shared" si="1"/>
        <v>0</v>
      </c>
      <c r="G37" s="316"/>
    </row>
    <row r="38" spans="1:7" ht="14.25" x14ac:dyDescent="0.2">
      <c r="A38" s="314"/>
      <c r="B38" s="332" t="s">
        <v>66</v>
      </c>
      <c r="C38" s="334" t="s">
        <v>354</v>
      </c>
      <c r="D38" s="534"/>
      <c r="E38" s="535">
        <v>1</v>
      </c>
      <c r="F38" s="536">
        <f t="shared" si="1"/>
        <v>0</v>
      </c>
      <c r="G38" s="316"/>
    </row>
    <row r="39" spans="1:7" ht="5.25" customHeight="1" x14ac:dyDescent="0.2">
      <c r="A39" s="314"/>
      <c r="B39" s="319"/>
      <c r="C39" s="319"/>
      <c r="D39" s="162"/>
      <c r="E39" s="335"/>
      <c r="F39" s="162"/>
      <c r="G39" s="316"/>
    </row>
    <row r="40" spans="1:7" s="327" customFormat="1" ht="12.75" x14ac:dyDescent="0.2">
      <c r="A40" s="341"/>
      <c r="B40" s="168" t="s">
        <v>74</v>
      </c>
      <c r="C40" s="344"/>
      <c r="D40" s="284">
        <f>ROUND(SUM(D31:D38),2)</f>
        <v>0</v>
      </c>
      <c r="E40" s="398" t="e">
        <f>F40/D40</f>
        <v>#DIV/0!</v>
      </c>
      <c r="F40" s="542">
        <f>ROUND(SUM(F31:F38),2)</f>
        <v>0</v>
      </c>
      <c r="G40" s="342"/>
    </row>
    <row r="41" spans="1:7" x14ac:dyDescent="0.2">
      <c r="A41" s="314"/>
      <c r="G41" s="316"/>
    </row>
    <row r="42" spans="1:7" ht="45" x14ac:dyDescent="0.2">
      <c r="A42" s="314"/>
      <c r="B42" s="548" t="s">
        <v>550</v>
      </c>
      <c r="C42" s="547"/>
      <c r="D42" s="320" t="s">
        <v>524</v>
      </c>
      <c r="E42" s="320" t="s">
        <v>522</v>
      </c>
      <c r="F42" s="320" t="s">
        <v>523</v>
      </c>
      <c r="G42" s="316"/>
    </row>
    <row r="43" spans="1:7" ht="12.75" x14ac:dyDescent="0.2">
      <c r="A43" s="314"/>
      <c r="B43" s="332">
        <v>1</v>
      </c>
      <c r="C43" s="334" t="str">
        <f>IF('A1-P1'!E$8="","",'A1-P1'!E$8)</f>
        <v/>
      </c>
      <c r="D43" s="534"/>
      <c r="E43" s="534"/>
      <c r="F43" s="534"/>
      <c r="G43" s="316"/>
    </row>
    <row r="44" spans="1:7" ht="12.75" x14ac:dyDescent="0.2">
      <c r="A44" s="314"/>
      <c r="B44" s="332">
        <v>2</v>
      </c>
      <c r="C44" s="334" t="str">
        <f>IF('A1-P2'!E$8="","",'A1-P2'!E$8)</f>
        <v/>
      </c>
      <c r="D44" s="534"/>
      <c r="E44" s="534"/>
      <c r="F44" s="534"/>
      <c r="G44" s="316"/>
    </row>
    <row r="45" spans="1:7" ht="12.75" x14ac:dyDescent="0.2">
      <c r="A45" s="314"/>
      <c r="B45" s="332">
        <v>3</v>
      </c>
      <c r="C45" s="334" t="str">
        <f>IF('A1-P3'!E$8="","",'A1-P3'!E$8)</f>
        <v/>
      </c>
      <c r="D45" s="534"/>
      <c r="E45" s="534"/>
      <c r="F45" s="534"/>
      <c r="G45" s="316"/>
    </row>
    <row r="46" spans="1:7" ht="12.75" x14ac:dyDescent="0.2">
      <c r="A46" s="314"/>
      <c r="B46" s="332">
        <v>4</v>
      </c>
      <c r="C46" s="334" t="str">
        <f>IF('A1-P4'!E$8="","",'A1-P4'!E$8)</f>
        <v/>
      </c>
      <c r="D46" s="534"/>
      <c r="E46" s="534"/>
      <c r="F46" s="534"/>
      <c r="G46" s="316"/>
    </row>
    <row r="47" spans="1:7" ht="12.75" x14ac:dyDescent="0.2">
      <c r="A47" s="314"/>
      <c r="B47" s="332">
        <v>5</v>
      </c>
      <c r="C47" s="334" t="str">
        <f>IF('A1-P5'!E$8="","",'A1-P5'!E$8)</f>
        <v/>
      </c>
      <c r="D47" s="534"/>
      <c r="E47" s="534"/>
      <c r="F47" s="534"/>
      <c r="G47" s="316"/>
    </row>
    <row r="48" spans="1:7" ht="12.75" x14ac:dyDescent="0.2">
      <c r="A48" s="314"/>
      <c r="B48" s="332">
        <v>6</v>
      </c>
      <c r="C48" s="334" t="str">
        <f>IF('A1-P6'!E$8="","",'A1-P6'!E$8)</f>
        <v/>
      </c>
      <c r="D48" s="534"/>
      <c r="E48" s="534"/>
      <c r="F48" s="534"/>
      <c r="G48" s="316"/>
    </row>
    <row r="49" spans="1:7" ht="12.75" x14ac:dyDescent="0.2">
      <c r="A49" s="314"/>
      <c r="B49" s="332">
        <v>7</v>
      </c>
      <c r="C49" s="334" t="str">
        <f>IF('A1-P7'!E$8="","",'A1-P7'!E$8)</f>
        <v/>
      </c>
      <c r="D49" s="534"/>
      <c r="E49" s="534"/>
      <c r="F49" s="534"/>
      <c r="G49" s="316"/>
    </row>
    <row r="50" spans="1:7" ht="12.75" x14ac:dyDescent="0.2">
      <c r="A50" s="314"/>
      <c r="B50" s="332">
        <v>8</v>
      </c>
      <c r="C50" s="334" t="str">
        <f>IF('A1-P8'!E$8="","",'A1-P8'!E$8)</f>
        <v/>
      </c>
      <c r="D50" s="534"/>
      <c r="E50" s="534"/>
      <c r="F50" s="534"/>
      <c r="G50" s="316"/>
    </row>
    <row r="51" spans="1:7" ht="12.75" x14ac:dyDescent="0.2">
      <c r="A51" s="314"/>
      <c r="B51" s="332">
        <v>9</v>
      </c>
      <c r="C51" s="307" t="str">
        <f>IF('A1-P9'!E$8="","",'A1-P9'!E$8)</f>
        <v/>
      </c>
      <c r="D51" s="534"/>
      <c r="E51" s="534"/>
      <c r="F51" s="534"/>
      <c r="G51" s="316"/>
    </row>
    <row r="52" spans="1:7" ht="12.75" x14ac:dyDescent="0.2">
      <c r="A52" s="314"/>
      <c r="B52" s="332">
        <v>10</v>
      </c>
      <c r="C52" s="307" t="str">
        <f>IF('A1-P10'!E$8="","",'A1-P10'!E$8)</f>
        <v/>
      </c>
      <c r="D52" s="534"/>
      <c r="E52" s="534"/>
      <c r="F52" s="534"/>
      <c r="G52" s="316"/>
    </row>
    <row r="53" spans="1:7" ht="5.25" customHeight="1" x14ac:dyDescent="0.2">
      <c r="A53" s="314"/>
      <c r="B53" s="319"/>
      <c r="C53" s="319"/>
      <c r="D53" s="162"/>
      <c r="E53" s="335"/>
      <c r="F53" s="162"/>
      <c r="G53" s="316"/>
    </row>
    <row r="54" spans="1:7" s="327" customFormat="1" ht="12.75" x14ac:dyDescent="0.2">
      <c r="A54" s="368"/>
      <c r="B54" s="455"/>
      <c r="C54" s="357" t="s">
        <v>526</v>
      </c>
      <c r="D54" s="543">
        <f>SUM(D43:D52)</f>
        <v>0</v>
      </c>
      <c r="E54" s="543">
        <f>SUM(E43:E52)</f>
        <v>0</v>
      </c>
      <c r="F54" s="543">
        <f>SUM(F43:F52)</f>
        <v>0</v>
      </c>
      <c r="G54" s="369"/>
    </row>
    <row r="55" spans="1:7" ht="5.25" customHeight="1" x14ac:dyDescent="0.2">
      <c r="A55" s="314"/>
      <c r="B55" s="319"/>
      <c r="C55" s="319"/>
      <c r="D55" s="162"/>
      <c r="E55" s="335"/>
      <c r="F55" s="162"/>
      <c r="G55" s="316"/>
    </row>
    <row r="56" spans="1:7" s="327" customFormat="1" ht="12.75" x14ac:dyDescent="0.2">
      <c r="A56" s="341"/>
      <c r="B56" s="168" t="s">
        <v>525</v>
      </c>
      <c r="C56" s="344"/>
      <c r="D56" s="284"/>
      <c r="E56" s="398"/>
      <c r="F56" s="542">
        <f>ROUND(SUM(D54:F54),2)</f>
        <v>0</v>
      </c>
      <c r="G56" s="342"/>
    </row>
    <row r="57" spans="1:7" s="355" customFormat="1" ht="12.75" x14ac:dyDescent="0.2">
      <c r="A57" s="368"/>
      <c r="B57" s="455"/>
      <c r="D57" s="500"/>
      <c r="E57" s="501"/>
      <c r="F57" s="502"/>
      <c r="G57" s="369"/>
    </row>
    <row r="58" spans="1:7" s="355" customFormat="1" ht="12.75" x14ac:dyDescent="0.2">
      <c r="A58" s="368"/>
      <c r="B58" s="331" t="s">
        <v>586</v>
      </c>
      <c r="D58" s="500"/>
      <c r="E58" s="501"/>
      <c r="F58" s="502"/>
      <c r="G58" s="369"/>
    </row>
    <row r="59" spans="1:7" s="355" customFormat="1" ht="12.75" x14ac:dyDescent="0.2">
      <c r="A59" s="368"/>
      <c r="B59" s="455"/>
      <c r="C59" s="355" t="s">
        <v>551</v>
      </c>
      <c r="D59" s="500"/>
      <c r="E59" s="501"/>
      <c r="F59" s="502"/>
      <c r="G59" s="369"/>
    </row>
    <row r="60" spans="1:7" s="355" customFormat="1" ht="12.75" x14ac:dyDescent="0.2">
      <c r="A60" s="368"/>
      <c r="B60" s="455"/>
      <c r="C60" s="355" t="s">
        <v>552</v>
      </c>
      <c r="D60" s="500"/>
      <c r="E60" s="501"/>
      <c r="F60" s="502"/>
      <c r="G60" s="369"/>
    </row>
    <row r="61" spans="1:7" s="355" customFormat="1" ht="12.75" x14ac:dyDescent="0.2">
      <c r="A61" s="341"/>
      <c r="B61" s="168" t="s">
        <v>587</v>
      </c>
      <c r="C61" s="344"/>
      <c r="D61" s="284"/>
      <c r="E61" s="398"/>
      <c r="F61" s="542">
        <f>ROUND(IF('Seite 1'!A3='Seite 1'!J11,('A1-P1'!I65+'A1-P1'!I89)*12%,0)+IF('Seite 1'!A3='Seite 1'!J11,('A1-P2'!I65+'A1-P2'!I89)*12%,0)+IF('Seite 1'!A3='Seite 1'!J11,('A1-P3'!I65+'A1-P3'!I89)*12%,0)+IF('Seite 1'!A3='Seite 1'!J11,('A1-P4'!I65+'A1-P4'!I89)*12%,0)+IF('Seite 1'!A3='Seite 1'!J11,('A1-P5'!I65+'A1-P5'!I89)*12%,0)+IF('Seite 1'!A3='Seite 1'!J11,('A1-P6'!I65+'A1-P6'!I89)*12%,0)+IF('Seite 1'!A3='Seite 1'!J11,('A1-P7'!I65+'A1-P7'!I89)*12%,0)+IF('Seite 1'!A3='Seite 1'!J11,('A1-P8'!I65+'A1-P8'!I89)*12%,0)+IF('Seite 1'!A3='Seite 1'!J11,('A1-P9'!I65+'A1-P9'!I89)*12%,0)+IF('Seite 1'!A3='Seite 1'!J11,('A1-P10'!I65+'A1-P10'!I89)*12%,0),2)</f>
        <v>0</v>
      </c>
      <c r="G61" s="342"/>
    </row>
    <row r="62" spans="1:7" s="355" customFormat="1" ht="12.75" x14ac:dyDescent="0.2">
      <c r="A62" s="368"/>
      <c r="B62" s="455"/>
      <c r="D62" s="500"/>
      <c r="E62" s="501"/>
      <c r="F62" s="502"/>
      <c r="G62" s="369"/>
    </row>
    <row r="63" spans="1:7" s="355" customFormat="1" ht="22.5" x14ac:dyDescent="0.2">
      <c r="A63" s="368"/>
      <c r="B63" s="331" t="s">
        <v>585</v>
      </c>
      <c r="D63" s="320" t="s">
        <v>588</v>
      </c>
      <c r="E63" s="320" t="s">
        <v>70</v>
      </c>
      <c r="F63" s="320" t="s">
        <v>71</v>
      </c>
      <c r="G63" s="369"/>
    </row>
    <row r="64" spans="1:7" s="327" customFormat="1" ht="15" x14ac:dyDescent="0.2">
      <c r="A64" s="337"/>
      <c r="B64" s="549" t="s">
        <v>59</v>
      </c>
      <c r="C64" s="327" t="s">
        <v>591</v>
      </c>
      <c r="D64" s="534"/>
      <c r="E64" s="535">
        <v>1</v>
      </c>
      <c r="F64" s="536">
        <f>D64*E64</f>
        <v>0</v>
      </c>
      <c r="G64" s="338"/>
    </row>
    <row r="65" spans="1:7" s="327" customFormat="1" ht="15" x14ac:dyDescent="0.2">
      <c r="A65" s="337"/>
      <c r="B65" s="549" t="s">
        <v>60</v>
      </c>
      <c r="C65" s="327" t="s">
        <v>592</v>
      </c>
      <c r="D65" s="534"/>
      <c r="E65" s="535">
        <v>1</v>
      </c>
      <c r="F65" s="536">
        <f>D65*E65</f>
        <v>0</v>
      </c>
      <c r="G65" s="338"/>
    </row>
    <row r="66" spans="1:7" s="327" customFormat="1" ht="15" x14ac:dyDescent="0.2">
      <c r="A66" s="337"/>
      <c r="B66" s="549" t="s">
        <v>61</v>
      </c>
      <c r="C66" s="327" t="s">
        <v>593</v>
      </c>
      <c r="D66" s="534"/>
      <c r="E66" s="535">
        <v>1</v>
      </c>
      <c r="F66" s="536">
        <f>D66*E66</f>
        <v>0</v>
      </c>
      <c r="G66" s="338"/>
    </row>
    <row r="67" spans="1:7" ht="5.25" customHeight="1" x14ac:dyDescent="0.2">
      <c r="A67" s="314"/>
      <c r="B67" s="319"/>
      <c r="C67" s="319"/>
      <c r="D67" s="162"/>
      <c r="E67" s="335"/>
      <c r="F67" s="162"/>
      <c r="G67" s="316"/>
    </row>
    <row r="68" spans="1:7" s="327" customFormat="1" ht="12.75" x14ac:dyDescent="0.2">
      <c r="A68" s="341"/>
      <c r="B68" s="168" t="s">
        <v>589</v>
      </c>
      <c r="C68" s="344"/>
      <c r="D68" s="397">
        <f>ROUND(SUM(D64:D66),2)</f>
        <v>0</v>
      </c>
      <c r="E68" s="398" t="e">
        <f>F68/D68</f>
        <v>#DIV/0!</v>
      </c>
      <c r="F68" s="541">
        <f>ROUND(SUM(F64:F66),2)</f>
        <v>0</v>
      </c>
      <c r="G68" s="342"/>
    </row>
    <row r="69" spans="1:7" ht="6" customHeight="1" thickBot="1" x14ac:dyDescent="0.25">
      <c r="A69" s="317"/>
      <c r="B69" s="544"/>
      <c r="C69" s="544"/>
      <c r="D69" s="545"/>
      <c r="E69" s="546"/>
      <c r="F69" s="545"/>
      <c r="G69" s="318"/>
    </row>
    <row r="70" spans="1:7" ht="5.25" customHeight="1" x14ac:dyDescent="0.2">
      <c r="B70" s="14"/>
      <c r="C70" s="14"/>
      <c r="D70" s="14"/>
      <c r="E70" s="17"/>
      <c r="F70" s="14"/>
    </row>
    <row r="71" spans="1:7" ht="14.25" x14ac:dyDescent="0.2">
      <c r="B71" s="347" t="s">
        <v>590</v>
      </c>
    </row>
    <row r="73" spans="1:7" x14ac:dyDescent="0.2">
      <c r="F73" s="503"/>
    </row>
  </sheetData>
  <sheetProtection selectLockedCells="1"/>
  <customSheetViews>
    <customSheetView guid="{CB0F96DD-44E5-44A4-860F-548ECBB436AE}" showPageBreaks="1" fitToPage="1" topLeftCell="A31">
      <selection activeCell="D65" sqref="D65"/>
      <pageMargins left="0.23622047244094488" right="0.23622047244094488" top="0.41" bottom="0.74803149606299213" header="0.31496062992125984" footer="0.31496062992125984"/>
      <pageSetup paperSize="9" scale="80" orientation="portrait" r:id="rId1"/>
      <headerFooter>
        <oddFooter>&amp;L&amp;8Antrag auf Förderung 
Landkreis Altenburger Land&amp;C&amp;8&amp;A&amp;R&amp;8Datum der Antragstellung &amp;D</oddFooter>
      </headerFooter>
    </customSheetView>
    <customSheetView guid="{64EDB8CB-9FAE-442C-BA10-2255566A9D15}" showPageBreaks="1" fitToPage="1" topLeftCell="A31">
      <selection activeCell="D65" sqref="D65"/>
      <pageMargins left="0.23622047244094488" right="0.23622047244094488" top="0.41" bottom="0.74803149606299213" header="0.31496062992125984" footer="0.31496062992125984"/>
      <pageSetup paperSize="9" scale="80" orientation="portrait" r:id="rId2"/>
      <headerFooter>
        <oddFooter>&amp;L&amp;8Antrag auf Förderung 
Landkreis Altenburger Land&amp;C&amp;8&amp;A&amp;R&amp;8Datum der Antragstellung &amp;D</oddFooter>
      </headerFooter>
    </customSheetView>
  </customSheetViews>
  <mergeCells count="1">
    <mergeCell ref="E2:F2"/>
  </mergeCells>
  <pageMargins left="0.78740157480314965" right="0.39370078740157483" top="0.39370078740157483" bottom="0.39370078740157483" header="0.31496062992125984" footer="0.11811023622047245"/>
  <pageSetup paperSize="9" scale="72" orientation="portrait" r:id="rId3"/>
  <headerFooter>
    <oddFooter>&amp;L&amp;8Antrag auf Förderung 
Landkreis Altenburger Land&amp;C&amp;8&amp;A&amp;R&amp;8Datum der Antragstellung &amp;D</oddFooter>
  </headerFooter>
  <legacy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M102"/>
  <sheetViews>
    <sheetView showGridLines="0" showRowColHeaders="0" zoomScaleNormal="100" workbookViewId="0">
      <selection activeCell="C7" sqref="C7:E8"/>
    </sheetView>
  </sheetViews>
  <sheetFormatPr baseColWidth="10" defaultColWidth="11.42578125" defaultRowHeight="11.25" x14ac:dyDescent="0.2"/>
  <cols>
    <col min="1" max="1" width="1.28515625" style="214" customWidth="1"/>
    <col min="2" max="2" width="4.28515625" style="214" customWidth="1"/>
    <col min="3" max="3" width="27.28515625" style="214" customWidth="1"/>
    <col min="4" max="4" width="22.7109375" style="214" customWidth="1"/>
    <col min="5" max="5" width="0.140625" style="214" hidden="1" customWidth="1"/>
    <col min="6" max="6" width="13.42578125" style="214" customWidth="1"/>
    <col min="7" max="7" width="12.7109375" style="214" customWidth="1"/>
    <col min="8" max="8" width="11.42578125" style="214"/>
    <col min="9" max="9" width="2.140625" style="214" customWidth="1"/>
    <col min="10" max="10" width="12.42578125" style="263" customWidth="1"/>
    <col min="11" max="11" width="1.28515625" style="214" customWidth="1"/>
    <col min="12" max="12" width="11.28515625" style="214" customWidth="1"/>
    <col min="13" max="13" width="15" style="214" hidden="1" customWidth="1"/>
    <col min="14" max="16384" width="11.42578125" style="214"/>
  </cols>
  <sheetData>
    <row r="1" spans="1:11" s="216" customFormat="1" ht="18" customHeight="1" x14ac:dyDescent="0.2">
      <c r="B1" s="216" t="s">
        <v>609</v>
      </c>
      <c r="J1" s="217" t="str">
        <f ca="1">MID(CELL("Dateiname",$A$1),FIND("]",CELL("Dateiname",$A$1))+1,31)</f>
        <v>A3-SAM</v>
      </c>
    </row>
    <row r="2" spans="1:11" ht="12.75" thickBot="1" x14ac:dyDescent="0.25">
      <c r="H2" s="405" t="s">
        <v>85</v>
      </c>
      <c r="I2" s="812" t="str">
        <f>IF('Seite 1'!G17="","",'Seite 1'!G17)</f>
        <v/>
      </c>
      <c r="J2" s="813"/>
    </row>
    <row r="3" spans="1:11" ht="4.5" customHeight="1" x14ac:dyDescent="0.2">
      <c r="A3" s="221"/>
      <c r="B3" s="222"/>
      <c r="C3" s="222"/>
      <c r="D3" s="222"/>
      <c r="E3" s="222"/>
      <c r="F3" s="222"/>
      <c r="G3" s="222"/>
      <c r="H3" s="222"/>
      <c r="I3" s="222"/>
      <c r="J3" s="223"/>
      <c r="K3" s="224"/>
    </row>
    <row r="4" spans="1:11" ht="14.25" x14ac:dyDescent="0.2">
      <c r="A4" s="225"/>
      <c r="B4" s="226" t="s">
        <v>611</v>
      </c>
      <c r="C4" s="227"/>
      <c r="D4" s="227"/>
      <c r="E4" s="228"/>
      <c r="F4" s="228"/>
      <c r="G4" s="227"/>
      <c r="H4" s="227"/>
      <c r="I4" s="227"/>
      <c r="J4" s="229"/>
      <c r="K4" s="230"/>
    </row>
    <row r="5" spans="1:11" x14ac:dyDescent="0.2">
      <c r="A5" s="231"/>
      <c r="B5" s="215"/>
      <c r="C5" s="215"/>
      <c r="D5" s="215"/>
      <c r="E5" s="215"/>
      <c r="F5" s="215"/>
      <c r="G5" s="215"/>
      <c r="H5" s="215"/>
      <c r="I5" s="215"/>
      <c r="J5" s="232"/>
      <c r="K5" s="233"/>
    </row>
    <row r="6" spans="1:11" ht="24" customHeight="1" x14ac:dyDescent="0.2">
      <c r="A6" s="231"/>
      <c r="B6" s="215"/>
      <c r="C6" s="816" t="s">
        <v>557</v>
      </c>
      <c r="D6" s="817"/>
      <c r="E6" s="817"/>
      <c r="F6" s="505" t="s">
        <v>430</v>
      </c>
      <c r="G6" s="505" t="s">
        <v>431</v>
      </c>
      <c r="H6" s="818" t="s">
        <v>432</v>
      </c>
      <c r="I6" s="819"/>
      <c r="J6" s="507" t="s">
        <v>558</v>
      </c>
      <c r="K6" s="233"/>
    </row>
    <row r="7" spans="1:11" ht="35.1" customHeight="1" x14ac:dyDescent="0.2">
      <c r="A7" s="231"/>
      <c r="B7" s="822" t="s">
        <v>560</v>
      </c>
      <c r="C7" s="824"/>
      <c r="D7" s="825"/>
      <c r="E7" s="825"/>
      <c r="F7" s="820">
        <v>0</v>
      </c>
      <c r="G7" s="820">
        <v>0</v>
      </c>
      <c r="H7" s="820">
        <v>0</v>
      </c>
      <c r="I7" s="821"/>
      <c r="J7" s="814">
        <f>SUM(F7:I8)</f>
        <v>0</v>
      </c>
      <c r="K7" s="233"/>
    </row>
    <row r="8" spans="1:11" ht="35.1" customHeight="1" x14ac:dyDescent="0.2">
      <c r="A8" s="231"/>
      <c r="B8" s="823"/>
      <c r="C8" s="825"/>
      <c r="D8" s="825"/>
      <c r="E8" s="825"/>
      <c r="F8" s="821"/>
      <c r="G8" s="821"/>
      <c r="H8" s="821"/>
      <c r="I8" s="821"/>
      <c r="J8" s="815"/>
      <c r="K8" s="233"/>
    </row>
    <row r="9" spans="1:11" ht="35.1" customHeight="1" x14ac:dyDescent="0.2">
      <c r="A9" s="231"/>
      <c r="B9" s="822" t="s">
        <v>561</v>
      </c>
      <c r="C9" s="824"/>
      <c r="D9" s="825"/>
      <c r="E9" s="825"/>
      <c r="F9" s="820"/>
      <c r="G9" s="820"/>
      <c r="H9" s="820"/>
      <c r="I9" s="821"/>
      <c r="J9" s="814">
        <f>SUM(F9:I10)</f>
        <v>0</v>
      </c>
      <c r="K9" s="233"/>
    </row>
    <row r="10" spans="1:11" ht="35.1" customHeight="1" x14ac:dyDescent="0.2">
      <c r="A10" s="231"/>
      <c r="B10" s="823"/>
      <c r="C10" s="825"/>
      <c r="D10" s="825"/>
      <c r="E10" s="825"/>
      <c r="F10" s="821"/>
      <c r="G10" s="821"/>
      <c r="H10" s="821"/>
      <c r="I10" s="821"/>
      <c r="J10" s="815"/>
      <c r="K10" s="233"/>
    </row>
    <row r="11" spans="1:11" ht="35.1" customHeight="1" x14ac:dyDescent="0.2">
      <c r="A11" s="231"/>
      <c r="B11" s="822" t="s">
        <v>562</v>
      </c>
      <c r="C11" s="824"/>
      <c r="D11" s="825"/>
      <c r="E11" s="825"/>
      <c r="F11" s="820"/>
      <c r="G11" s="820"/>
      <c r="H11" s="820"/>
      <c r="I11" s="821"/>
      <c r="J11" s="814">
        <f>SUM(F11:I12)</f>
        <v>0</v>
      </c>
      <c r="K11" s="233"/>
    </row>
    <row r="12" spans="1:11" ht="35.1" customHeight="1" x14ac:dyDescent="0.2">
      <c r="A12" s="231"/>
      <c r="B12" s="823"/>
      <c r="C12" s="825"/>
      <c r="D12" s="825"/>
      <c r="E12" s="825"/>
      <c r="F12" s="821"/>
      <c r="G12" s="821"/>
      <c r="H12" s="821"/>
      <c r="I12" s="821"/>
      <c r="J12" s="815"/>
      <c r="K12" s="233"/>
    </row>
    <row r="13" spans="1:11" ht="35.1" customHeight="1" x14ac:dyDescent="0.2">
      <c r="A13" s="231"/>
      <c r="B13" s="822" t="s">
        <v>563</v>
      </c>
      <c r="C13" s="824"/>
      <c r="D13" s="825"/>
      <c r="E13" s="825"/>
      <c r="F13" s="820"/>
      <c r="G13" s="820"/>
      <c r="H13" s="820"/>
      <c r="I13" s="821"/>
      <c r="J13" s="814">
        <f>SUM(F13:I14)</f>
        <v>0</v>
      </c>
      <c r="K13" s="233"/>
    </row>
    <row r="14" spans="1:11" ht="35.1" customHeight="1" x14ac:dyDescent="0.2">
      <c r="A14" s="231"/>
      <c r="B14" s="823"/>
      <c r="C14" s="825"/>
      <c r="D14" s="825"/>
      <c r="E14" s="825"/>
      <c r="F14" s="821"/>
      <c r="G14" s="821"/>
      <c r="H14" s="821"/>
      <c r="I14" s="821"/>
      <c r="J14" s="815"/>
      <c r="K14" s="233"/>
    </row>
    <row r="15" spans="1:11" ht="35.1" customHeight="1" x14ac:dyDescent="0.2">
      <c r="A15" s="231"/>
      <c r="B15" s="822" t="s">
        <v>564</v>
      </c>
      <c r="C15" s="824"/>
      <c r="D15" s="825"/>
      <c r="E15" s="825"/>
      <c r="F15" s="820"/>
      <c r="G15" s="820"/>
      <c r="H15" s="820"/>
      <c r="I15" s="821"/>
      <c r="J15" s="814">
        <f>SUM(F15:I16)</f>
        <v>0</v>
      </c>
      <c r="K15" s="233"/>
    </row>
    <row r="16" spans="1:11" ht="35.1" customHeight="1" x14ac:dyDescent="0.2">
      <c r="A16" s="231"/>
      <c r="B16" s="823"/>
      <c r="C16" s="825"/>
      <c r="D16" s="825"/>
      <c r="E16" s="825"/>
      <c r="F16" s="821"/>
      <c r="G16" s="821"/>
      <c r="H16" s="821"/>
      <c r="I16" s="821"/>
      <c r="J16" s="815"/>
      <c r="K16" s="233"/>
    </row>
    <row r="17" spans="1:11" ht="35.1" customHeight="1" x14ac:dyDescent="0.2">
      <c r="A17" s="231"/>
      <c r="B17" s="822" t="s">
        <v>565</v>
      </c>
      <c r="C17" s="824"/>
      <c r="D17" s="825"/>
      <c r="E17" s="825"/>
      <c r="F17" s="820"/>
      <c r="G17" s="820"/>
      <c r="H17" s="820"/>
      <c r="I17" s="821"/>
      <c r="J17" s="814">
        <f>SUM(F17:I18)</f>
        <v>0</v>
      </c>
      <c r="K17" s="233"/>
    </row>
    <row r="18" spans="1:11" ht="35.1" customHeight="1" x14ac:dyDescent="0.2">
      <c r="A18" s="231"/>
      <c r="B18" s="823"/>
      <c r="C18" s="825"/>
      <c r="D18" s="825"/>
      <c r="E18" s="825"/>
      <c r="F18" s="821"/>
      <c r="G18" s="821"/>
      <c r="H18" s="821"/>
      <c r="I18" s="821"/>
      <c r="J18" s="815"/>
      <c r="K18" s="233"/>
    </row>
    <row r="19" spans="1:11" ht="35.1" customHeight="1" x14ac:dyDescent="0.2">
      <c r="A19" s="231"/>
      <c r="B19" s="822" t="s">
        <v>566</v>
      </c>
      <c r="C19" s="824"/>
      <c r="D19" s="825"/>
      <c r="E19" s="825"/>
      <c r="F19" s="820"/>
      <c r="G19" s="820"/>
      <c r="H19" s="820"/>
      <c r="I19" s="821"/>
      <c r="J19" s="814">
        <f>SUM(F19:I20)</f>
        <v>0</v>
      </c>
      <c r="K19" s="233"/>
    </row>
    <row r="20" spans="1:11" ht="35.1" customHeight="1" x14ac:dyDescent="0.2">
      <c r="A20" s="231"/>
      <c r="B20" s="823"/>
      <c r="C20" s="825"/>
      <c r="D20" s="825"/>
      <c r="E20" s="825"/>
      <c r="F20" s="821"/>
      <c r="G20" s="821"/>
      <c r="H20" s="821"/>
      <c r="I20" s="821"/>
      <c r="J20" s="815"/>
      <c r="K20" s="233"/>
    </row>
    <row r="21" spans="1:11" ht="35.1" customHeight="1" x14ac:dyDescent="0.2">
      <c r="A21" s="231"/>
      <c r="B21" s="822" t="s">
        <v>567</v>
      </c>
      <c r="C21" s="824"/>
      <c r="D21" s="825"/>
      <c r="E21" s="825"/>
      <c r="F21" s="820"/>
      <c r="G21" s="820"/>
      <c r="H21" s="820"/>
      <c r="I21" s="821"/>
      <c r="J21" s="814">
        <f>SUM(F21:I22)</f>
        <v>0</v>
      </c>
      <c r="K21" s="233"/>
    </row>
    <row r="22" spans="1:11" ht="35.1" customHeight="1" x14ac:dyDescent="0.2">
      <c r="A22" s="231"/>
      <c r="B22" s="823"/>
      <c r="C22" s="825"/>
      <c r="D22" s="825"/>
      <c r="E22" s="825"/>
      <c r="F22" s="821"/>
      <c r="G22" s="821"/>
      <c r="H22" s="821"/>
      <c r="I22" s="821"/>
      <c r="J22" s="815"/>
      <c r="K22" s="233"/>
    </row>
    <row r="23" spans="1:11" ht="35.1" customHeight="1" x14ac:dyDescent="0.2">
      <c r="A23" s="231"/>
      <c r="B23" s="822" t="s">
        <v>568</v>
      </c>
      <c r="C23" s="824"/>
      <c r="D23" s="825"/>
      <c r="E23" s="825"/>
      <c r="F23" s="820"/>
      <c r="G23" s="820"/>
      <c r="H23" s="820"/>
      <c r="I23" s="821"/>
      <c r="J23" s="814">
        <f>SUM(F23:I24)</f>
        <v>0</v>
      </c>
      <c r="K23" s="233"/>
    </row>
    <row r="24" spans="1:11" ht="35.1" customHeight="1" x14ac:dyDescent="0.2">
      <c r="A24" s="231"/>
      <c r="B24" s="823"/>
      <c r="C24" s="825"/>
      <c r="D24" s="825"/>
      <c r="E24" s="825"/>
      <c r="F24" s="821"/>
      <c r="G24" s="821"/>
      <c r="H24" s="821"/>
      <c r="I24" s="821"/>
      <c r="J24" s="815"/>
      <c r="K24" s="233"/>
    </row>
    <row r="25" spans="1:11" ht="35.1" customHeight="1" x14ac:dyDescent="0.2">
      <c r="A25" s="231"/>
      <c r="B25" s="822" t="s">
        <v>569</v>
      </c>
      <c r="C25" s="824"/>
      <c r="D25" s="825"/>
      <c r="E25" s="825"/>
      <c r="F25" s="820"/>
      <c r="G25" s="820"/>
      <c r="H25" s="820"/>
      <c r="I25" s="821"/>
      <c r="J25" s="814">
        <f>SUM(F25:I26)</f>
        <v>0</v>
      </c>
      <c r="K25" s="233"/>
    </row>
    <row r="26" spans="1:11" ht="35.1" customHeight="1" x14ac:dyDescent="0.2">
      <c r="A26" s="231"/>
      <c r="B26" s="823"/>
      <c r="C26" s="825"/>
      <c r="D26" s="825"/>
      <c r="E26" s="825"/>
      <c r="F26" s="821"/>
      <c r="G26" s="821"/>
      <c r="H26" s="821"/>
      <c r="I26" s="821"/>
      <c r="J26" s="815"/>
      <c r="K26" s="233"/>
    </row>
    <row r="27" spans="1:11" x14ac:dyDescent="0.2">
      <c r="A27" s="245"/>
      <c r="B27" s="246"/>
      <c r="C27" s="246"/>
      <c r="D27" s="246"/>
      <c r="E27" s="246"/>
      <c r="F27" s="246"/>
      <c r="G27" s="246"/>
      <c r="H27" s="246"/>
      <c r="I27" s="246"/>
      <c r="J27" s="247"/>
      <c r="K27" s="248"/>
    </row>
    <row r="28" spans="1:11" ht="12.75" x14ac:dyDescent="0.2">
      <c r="A28" s="225"/>
      <c r="B28" s="295" t="s">
        <v>559</v>
      </c>
      <c r="C28" s="227"/>
      <c r="D28" s="227"/>
      <c r="E28" s="227"/>
      <c r="F28" s="227"/>
      <c r="G28" s="227"/>
      <c r="H28" s="227"/>
      <c r="I28" s="227"/>
      <c r="J28" s="296">
        <f>ROUND(SUM(J7:J26),2)</f>
        <v>0</v>
      </c>
      <c r="K28" s="230"/>
    </row>
    <row r="29" spans="1:11" ht="4.5" customHeight="1" x14ac:dyDescent="0.2">
      <c r="A29" s="231"/>
      <c r="B29" s="215"/>
      <c r="C29" s="215"/>
      <c r="D29" s="215"/>
      <c r="E29" s="215"/>
      <c r="F29" s="215"/>
      <c r="G29" s="215"/>
      <c r="H29" s="215"/>
      <c r="I29" s="215"/>
      <c r="J29" s="232"/>
      <c r="K29" s="233"/>
    </row>
    <row r="30" spans="1:11" ht="4.5" customHeight="1" x14ac:dyDescent="0.2">
      <c r="A30" s="231"/>
      <c r="B30" s="215"/>
      <c r="C30" s="215"/>
      <c r="D30" s="215"/>
      <c r="E30" s="215"/>
      <c r="F30" s="215"/>
      <c r="G30" s="289"/>
      <c r="H30" s="289"/>
      <c r="I30" s="215"/>
      <c r="J30" s="261"/>
      <c r="K30" s="233"/>
    </row>
    <row r="31" spans="1:11" x14ac:dyDescent="0.2">
      <c r="A31" s="231"/>
      <c r="B31" s="215"/>
      <c r="C31" s="215"/>
      <c r="D31" s="215"/>
      <c r="E31" s="215"/>
      <c r="F31" s="215"/>
      <c r="G31" s="291"/>
      <c r="H31" s="291"/>
      <c r="I31" s="215"/>
      <c r="J31" s="261"/>
      <c r="K31" s="233"/>
    </row>
    <row r="32" spans="1:11" ht="39" customHeight="1" x14ac:dyDescent="0.2">
      <c r="A32" s="231"/>
      <c r="B32" s="826" t="s">
        <v>610</v>
      </c>
      <c r="C32" s="826"/>
      <c r="D32" s="826"/>
      <c r="E32" s="826"/>
      <c r="F32" s="826"/>
      <c r="G32" s="826"/>
      <c r="H32" s="826"/>
      <c r="I32" s="826"/>
      <c r="J32" s="826"/>
      <c r="K32" s="233"/>
    </row>
    <row r="33" spans="1:11" ht="12.75" thickBot="1" x14ac:dyDescent="0.25">
      <c r="A33" s="258"/>
      <c r="B33" s="219"/>
      <c r="C33" s="282"/>
      <c r="D33" s="219"/>
      <c r="E33" s="219"/>
      <c r="F33" s="506"/>
      <c r="G33" s="219"/>
      <c r="H33" s="219"/>
      <c r="I33" s="219"/>
      <c r="J33" s="262"/>
      <c r="K33" s="260"/>
    </row>
    <row r="35" spans="1:11" ht="11.25" customHeight="1" x14ac:dyDescent="0.2"/>
    <row r="37" spans="1:11" ht="4.5" customHeight="1" x14ac:dyDescent="0.2"/>
    <row r="40" spans="1:11" ht="4.5" customHeight="1" x14ac:dyDescent="0.2"/>
    <row r="54" spans="13:13" x14ac:dyDescent="0.2">
      <c r="M54" s="252"/>
    </row>
    <row r="55" spans="13:13" ht="15.75" customHeight="1" x14ac:dyDescent="0.2"/>
    <row r="58" spans="13:13" ht="4.5" customHeight="1" x14ac:dyDescent="0.2"/>
    <row r="60" spans="13:13" ht="4.5" customHeight="1" x14ac:dyDescent="0.2"/>
    <row r="61" spans="13:13" ht="11.25" customHeight="1" x14ac:dyDescent="0.2"/>
    <row r="62" spans="13:13" ht="4.5" customHeight="1" x14ac:dyDescent="0.2">
      <c r="M62" s="274"/>
    </row>
    <row r="63" spans="13:13" x14ac:dyDescent="0.2">
      <c r="M63" s="274"/>
    </row>
    <row r="64" spans="13:13" ht="4.5" customHeight="1" x14ac:dyDescent="0.2">
      <c r="M64" s="274"/>
    </row>
    <row r="65" spans="12:13" x14ac:dyDescent="0.2">
      <c r="M65" s="274"/>
    </row>
    <row r="66" spans="12:13" ht="4.5" customHeight="1" x14ac:dyDescent="0.2"/>
    <row r="68" spans="12:13" ht="4.5" customHeight="1" x14ac:dyDescent="0.2"/>
    <row r="70" spans="12:13" ht="21.75" customHeight="1" x14ac:dyDescent="0.2"/>
    <row r="71" spans="12:13" ht="6.75" customHeight="1" x14ac:dyDescent="0.2"/>
    <row r="74" spans="12:13" x14ac:dyDescent="0.2">
      <c r="L74" s="263"/>
    </row>
    <row r="75" spans="12:13" x14ac:dyDescent="0.2">
      <c r="L75" s="263"/>
    </row>
    <row r="79" spans="12:13" ht="11.25" customHeight="1" x14ac:dyDescent="0.2"/>
    <row r="80" spans="12:13" ht="14.25" customHeight="1" x14ac:dyDescent="0.2"/>
    <row r="82" spans="1:11" ht="11.25" customHeight="1" x14ac:dyDescent="0.2"/>
    <row r="83" spans="1:11" s="273" customFormat="1" ht="4.5" customHeight="1" x14ac:dyDescent="0.2">
      <c r="A83" s="214"/>
      <c r="B83" s="214"/>
      <c r="C83" s="214"/>
      <c r="D83" s="214"/>
      <c r="E83" s="214"/>
      <c r="F83" s="214"/>
      <c r="G83" s="214"/>
      <c r="H83" s="214"/>
      <c r="I83" s="214"/>
      <c r="J83" s="263"/>
      <c r="K83" s="214"/>
    </row>
    <row r="85" spans="1:11" ht="4.5" customHeight="1" x14ac:dyDescent="0.2"/>
    <row r="87" spans="1:11" ht="4.5" customHeight="1" x14ac:dyDescent="0.2"/>
    <row r="88" spans="1:11" ht="11.25" customHeight="1" x14ac:dyDescent="0.2"/>
    <row r="89" spans="1:11" ht="4.5" customHeight="1" x14ac:dyDescent="0.2"/>
    <row r="91" spans="1:11" ht="4.5" customHeight="1" x14ac:dyDescent="0.2"/>
    <row r="93" spans="1:11" ht="4.5" customHeight="1" x14ac:dyDescent="0.2"/>
    <row r="95" spans="1:11" ht="4.5" customHeight="1" x14ac:dyDescent="0.2"/>
    <row r="97" ht="4.5" customHeight="1" x14ac:dyDescent="0.2"/>
    <row r="100" ht="4.5" customHeight="1" x14ac:dyDescent="0.2"/>
    <row r="101" ht="11.25" customHeight="1" x14ac:dyDescent="0.2"/>
    <row r="102" ht="11.25" customHeight="1" x14ac:dyDescent="0.2"/>
  </sheetData>
  <sheetProtection algorithmName="SHA-512" hashValue="S0rAUHC1sNI9ohV0CJ8YeE8nGQyCkYFs6jRWUGH+sgS5zjmOShf86CG5bE3VEufETkKXbZ8QJx7NVgTV1HVMwg==" saltValue="yQiVf6W2p0szGjQsq48D8A==" spinCount="100000" sheet="1" objects="1" scenarios="1"/>
  <customSheetViews>
    <customSheetView guid="{CB0F96DD-44E5-44A4-860F-548ECBB436AE}" fitToPage="1" topLeftCell="A13">
      <selection activeCell="J7" sqref="J7:J8"/>
      <pageMargins left="0.7" right="0.7" top="0.78740157499999996" bottom="0.78740157499999996" header="0.3" footer="0.3"/>
      <pageSetup paperSize="9" scale="80" orientation="portrait" horizontalDpi="0" verticalDpi="0" r:id="rId1"/>
    </customSheetView>
    <customSheetView guid="{64EDB8CB-9FAE-442C-BA10-2255566A9D15}" fitToPage="1" hiddenColumns="1" topLeftCell="A13">
      <selection activeCell="J7" sqref="J7:J8"/>
      <pageMargins left="0.7" right="0.7" top="0.78740157499999996" bottom="0.78740157499999996" header="0.3" footer="0.3"/>
      <pageSetup paperSize="9" scale="80" orientation="portrait" horizontalDpi="0" verticalDpi="0" r:id="rId2"/>
    </customSheetView>
  </customSheetViews>
  <mergeCells count="64">
    <mergeCell ref="F23:F24"/>
    <mergeCell ref="B32:J32"/>
    <mergeCell ref="J23:J24"/>
    <mergeCell ref="B25:B26"/>
    <mergeCell ref="C25:E26"/>
    <mergeCell ref="G25:G26"/>
    <mergeCell ref="H25:I26"/>
    <mergeCell ref="J25:J26"/>
    <mergeCell ref="C23:E24"/>
    <mergeCell ref="G23:G24"/>
    <mergeCell ref="H23:I24"/>
    <mergeCell ref="F25:F26"/>
    <mergeCell ref="B23:B24"/>
    <mergeCell ref="B19:B20"/>
    <mergeCell ref="C19:E20"/>
    <mergeCell ref="G19:G20"/>
    <mergeCell ref="H19:I20"/>
    <mergeCell ref="B21:B22"/>
    <mergeCell ref="F19:F20"/>
    <mergeCell ref="C21:E22"/>
    <mergeCell ref="G21:G22"/>
    <mergeCell ref="H21:I22"/>
    <mergeCell ref="F21:F22"/>
    <mergeCell ref="B15:B16"/>
    <mergeCell ref="C15:E16"/>
    <mergeCell ref="G15:G16"/>
    <mergeCell ref="H15:I16"/>
    <mergeCell ref="B17:B18"/>
    <mergeCell ref="C17:E18"/>
    <mergeCell ref="G17:G18"/>
    <mergeCell ref="H17:I18"/>
    <mergeCell ref="F17:F18"/>
    <mergeCell ref="F15:F16"/>
    <mergeCell ref="B11:B12"/>
    <mergeCell ref="C11:E12"/>
    <mergeCell ref="G11:G12"/>
    <mergeCell ref="H11:I12"/>
    <mergeCell ref="B13:B14"/>
    <mergeCell ref="C13:E14"/>
    <mergeCell ref="G13:G14"/>
    <mergeCell ref="H13:I14"/>
    <mergeCell ref="F11:F12"/>
    <mergeCell ref="F13:F14"/>
    <mergeCell ref="B7:B8"/>
    <mergeCell ref="C7:E8"/>
    <mergeCell ref="G7:G8"/>
    <mergeCell ref="H7:I8"/>
    <mergeCell ref="B9:B10"/>
    <mergeCell ref="C9:E10"/>
    <mergeCell ref="G9:G10"/>
    <mergeCell ref="H9:I10"/>
    <mergeCell ref="F9:F10"/>
    <mergeCell ref="J21:J22"/>
    <mergeCell ref="J11:J12"/>
    <mergeCell ref="J9:J10"/>
    <mergeCell ref="J15:J16"/>
    <mergeCell ref="J13:J14"/>
    <mergeCell ref="J19:J20"/>
    <mergeCell ref="J17:J18"/>
    <mergeCell ref="I2:J2"/>
    <mergeCell ref="J7:J8"/>
    <mergeCell ref="C6:E6"/>
    <mergeCell ref="H6:I6"/>
    <mergeCell ref="F7:F8"/>
  </mergeCells>
  <pageMargins left="0.7" right="0.7" top="0.78740157499999996" bottom="0.78740157499999996" header="0.3" footer="0.3"/>
  <pageSetup paperSize="9" scale="80" orientation="portrait" horizontalDpi="0" verticalDpi="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1">
    <pageSetUpPr fitToPage="1"/>
  </sheetPr>
  <dimension ref="A1:H35"/>
  <sheetViews>
    <sheetView showGridLines="0" showRowColHeaders="0" zoomScaleNormal="100" workbookViewId="0">
      <selection activeCell="G6" sqref="G6"/>
    </sheetView>
  </sheetViews>
  <sheetFormatPr baseColWidth="10" defaultColWidth="11.42578125" defaultRowHeight="15" x14ac:dyDescent="0.25"/>
  <cols>
    <col min="1" max="1" width="2.42578125" style="1" customWidth="1"/>
    <col min="2" max="2" width="3.5703125" style="1" customWidth="1"/>
    <col min="3" max="3" width="42.85546875" style="1" bestFit="1" customWidth="1"/>
    <col min="4" max="5" width="11.42578125" style="1"/>
    <col min="6" max="6" width="5.140625" style="1" customWidth="1"/>
    <col min="7" max="7" width="18" style="1" customWidth="1"/>
    <col min="8" max="8" width="2" style="1" customWidth="1"/>
    <col min="9" max="16384" width="11.42578125" style="1"/>
  </cols>
  <sheetData>
    <row r="1" spans="1:8" x14ac:dyDescent="0.25">
      <c r="A1" s="12"/>
      <c r="B1" s="78" t="s">
        <v>312</v>
      </c>
      <c r="C1" s="79"/>
      <c r="D1" s="79"/>
      <c r="E1" s="79"/>
      <c r="F1" s="80"/>
      <c r="G1" s="81" t="str">
        <f ca="1">MID(CELL("Dateiname",$A$1),FIND("]",CELL("Dateiname",$A$1))+1,31)</f>
        <v>A4-pM</v>
      </c>
      <c r="H1" s="12"/>
    </row>
    <row r="2" spans="1:8" ht="15.75" thickBot="1" x14ac:dyDescent="0.3">
      <c r="A2" s="12"/>
      <c r="B2" s="12"/>
      <c r="C2" s="12"/>
      <c r="E2" s="201" t="s">
        <v>85</v>
      </c>
      <c r="F2" s="198"/>
      <c r="G2" s="199" t="str">
        <f>IF('Seite 1'!G17="","",'Seite 1'!G17)</f>
        <v/>
      </c>
      <c r="H2" s="200"/>
    </row>
    <row r="3" spans="1:8" x14ac:dyDescent="0.25">
      <c r="A3" s="73"/>
      <c r="B3" s="74"/>
      <c r="C3" s="74"/>
      <c r="D3" s="74"/>
      <c r="E3" s="74"/>
      <c r="F3" s="74"/>
      <c r="G3" s="74"/>
      <c r="H3" s="75"/>
    </row>
    <row r="4" spans="1:8" x14ac:dyDescent="0.25">
      <c r="A4" s="4"/>
      <c r="B4" s="5"/>
      <c r="C4" s="6"/>
      <c r="D4" s="11"/>
      <c r="E4" s="11"/>
      <c r="F4" s="6"/>
      <c r="G4" s="156"/>
      <c r="H4" s="7"/>
    </row>
    <row r="5" spans="1:8" x14ac:dyDescent="0.25">
      <c r="A5" s="4"/>
      <c r="B5" s="147" t="s">
        <v>425</v>
      </c>
      <c r="C5" s="6"/>
      <c r="D5" s="11"/>
      <c r="E5" s="11"/>
      <c r="F5" s="6"/>
      <c r="G5" s="156"/>
      <c r="H5" s="7"/>
    </row>
    <row r="6" spans="1:8" x14ac:dyDescent="0.25">
      <c r="A6" s="4"/>
      <c r="B6" s="149" t="s">
        <v>59</v>
      </c>
      <c r="C6" s="150" t="s">
        <v>332</v>
      </c>
      <c r="D6" s="11"/>
      <c r="E6" s="11"/>
      <c r="F6" s="6"/>
      <c r="G6" s="157"/>
      <c r="H6" s="7"/>
    </row>
    <row r="7" spans="1:8" x14ac:dyDescent="0.25">
      <c r="A7" s="4"/>
      <c r="B7" s="149" t="s">
        <v>60</v>
      </c>
      <c r="C7" s="150" t="s">
        <v>327</v>
      </c>
      <c r="D7" s="11"/>
      <c r="E7" s="11"/>
      <c r="F7" s="6"/>
      <c r="G7" s="157">
        <v>0</v>
      </c>
      <c r="H7" s="7"/>
    </row>
    <row r="8" spans="1:8" x14ac:dyDescent="0.25">
      <c r="A8" s="4"/>
      <c r="B8" s="149" t="s">
        <v>61</v>
      </c>
      <c r="C8" s="150" t="s">
        <v>319</v>
      </c>
      <c r="D8" s="11"/>
      <c r="E8" s="11"/>
      <c r="F8" s="6"/>
      <c r="G8" s="157">
        <v>0</v>
      </c>
      <c r="H8" s="7"/>
    </row>
    <row r="9" spans="1:8" x14ac:dyDescent="0.25">
      <c r="A9" s="4"/>
      <c r="B9" s="149" t="s">
        <v>62</v>
      </c>
      <c r="C9" s="150" t="s">
        <v>320</v>
      </c>
      <c r="D9" s="11"/>
      <c r="E9" s="11"/>
      <c r="F9" s="6"/>
      <c r="G9" s="157"/>
      <c r="H9" s="7"/>
    </row>
    <row r="10" spans="1:8" x14ac:dyDescent="0.25">
      <c r="A10" s="4"/>
      <c r="B10" s="149" t="s">
        <v>63</v>
      </c>
      <c r="C10" s="151" t="s">
        <v>356</v>
      </c>
      <c r="D10" s="11"/>
      <c r="E10" s="11"/>
      <c r="F10" s="6"/>
      <c r="G10" s="157"/>
      <c r="H10" s="7"/>
    </row>
    <row r="11" spans="1:8" x14ac:dyDescent="0.25">
      <c r="A11" s="4"/>
      <c r="B11" s="152" t="s">
        <v>64</v>
      </c>
      <c r="C11" s="150" t="s">
        <v>328</v>
      </c>
      <c r="D11" s="11"/>
      <c r="E11" s="11"/>
      <c r="F11" s="6"/>
      <c r="G11" s="157"/>
      <c r="H11" s="7"/>
    </row>
    <row r="12" spans="1:8" x14ac:dyDescent="0.25">
      <c r="A12" s="4"/>
      <c r="B12" s="152" t="s">
        <v>65</v>
      </c>
      <c r="C12" s="150" t="s">
        <v>331</v>
      </c>
      <c r="D12" s="11"/>
      <c r="E12" s="11"/>
      <c r="F12" s="6"/>
      <c r="G12" s="157"/>
      <c r="H12" s="7"/>
    </row>
    <row r="13" spans="1:8" x14ac:dyDescent="0.25">
      <c r="A13" s="4"/>
      <c r="B13" s="152" t="s">
        <v>66</v>
      </c>
      <c r="C13" s="150" t="s">
        <v>329</v>
      </c>
      <c r="D13" s="11"/>
      <c r="E13" s="11"/>
      <c r="F13" s="6"/>
      <c r="G13" s="157">
        <v>0</v>
      </c>
      <c r="H13" s="7"/>
    </row>
    <row r="14" spans="1:8" x14ac:dyDescent="0.25">
      <c r="A14" s="4"/>
      <c r="B14" s="152" t="s">
        <v>67</v>
      </c>
      <c r="C14" s="150" t="s">
        <v>357</v>
      </c>
      <c r="D14" s="11"/>
      <c r="E14" s="11"/>
      <c r="F14" s="6"/>
      <c r="G14" s="157"/>
      <c r="H14" s="7"/>
    </row>
    <row r="15" spans="1:8" x14ac:dyDescent="0.25">
      <c r="A15" s="4"/>
      <c r="B15" s="15"/>
      <c r="C15" s="13"/>
      <c r="D15" s="11"/>
      <c r="E15" s="11"/>
      <c r="F15" s="6"/>
      <c r="G15" s="172"/>
      <c r="H15" s="7"/>
    </row>
    <row r="16" spans="1:8" s="175" customFormat="1" x14ac:dyDescent="0.25">
      <c r="A16" s="173"/>
      <c r="B16" s="146"/>
      <c r="C16" s="160" t="s">
        <v>330</v>
      </c>
      <c r="D16" s="142"/>
      <c r="E16" s="146"/>
      <c r="F16" s="143"/>
      <c r="G16" s="158">
        <f>ROUND(SUM(G6:G14),2)</f>
        <v>0</v>
      </c>
      <c r="H16" s="174"/>
    </row>
    <row r="17" spans="1:8" x14ac:dyDescent="0.25">
      <c r="A17" s="4"/>
      <c r="B17" s="5"/>
      <c r="C17" s="6"/>
      <c r="D17" s="11"/>
      <c r="E17" s="11"/>
      <c r="F17" s="6"/>
      <c r="G17" s="156"/>
      <c r="H17" s="7"/>
    </row>
    <row r="18" spans="1:8" x14ac:dyDescent="0.25">
      <c r="A18" s="4"/>
      <c r="B18" s="153" t="s">
        <v>426</v>
      </c>
      <c r="C18" s="18"/>
      <c r="D18" s="11"/>
      <c r="E18" s="11"/>
      <c r="F18" s="6"/>
      <c r="G18" s="79"/>
      <c r="H18" s="7"/>
    </row>
    <row r="19" spans="1:8" x14ac:dyDescent="0.25">
      <c r="A19" s="4"/>
      <c r="B19" s="149" t="s">
        <v>59</v>
      </c>
      <c r="C19" s="150" t="s">
        <v>358</v>
      </c>
      <c r="D19" s="154"/>
      <c r="E19" s="154"/>
      <c r="F19" s="6"/>
      <c r="G19" s="157">
        <v>0</v>
      </c>
      <c r="H19" s="7"/>
    </row>
    <row r="20" spans="1:8" x14ac:dyDescent="0.25">
      <c r="A20" s="4"/>
      <c r="B20" s="149" t="s">
        <v>60</v>
      </c>
      <c r="C20" s="150" t="s">
        <v>359</v>
      </c>
      <c r="D20" s="154"/>
      <c r="E20" s="154"/>
      <c r="F20" s="6"/>
      <c r="G20" s="157">
        <v>0</v>
      </c>
      <c r="H20" s="7"/>
    </row>
    <row r="21" spans="1:8" x14ac:dyDescent="0.25">
      <c r="A21" s="4"/>
      <c r="B21" s="149" t="s">
        <v>61</v>
      </c>
      <c r="C21" s="150" t="s">
        <v>360</v>
      </c>
      <c r="D21" s="154"/>
      <c r="E21" s="154"/>
      <c r="F21" s="6"/>
      <c r="G21" s="157">
        <v>0</v>
      </c>
      <c r="H21" s="7"/>
    </row>
    <row r="22" spans="1:8" x14ac:dyDescent="0.25">
      <c r="A22" s="4"/>
      <c r="B22" s="149" t="s">
        <v>62</v>
      </c>
      <c r="C22" s="150" t="s">
        <v>361</v>
      </c>
      <c r="D22" s="154"/>
      <c r="E22" s="154"/>
      <c r="F22" s="6"/>
      <c r="G22" s="157"/>
      <c r="H22" s="7"/>
    </row>
    <row r="23" spans="1:8" ht="27" customHeight="1" x14ac:dyDescent="0.25">
      <c r="A23" s="4"/>
      <c r="B23" s="155" t="s">
        <v>63</v>
      </c>
      <c r="C23" s="827" t="s">
        <v>362</v>
      </c>
      <c r="D23" s="827"/>
      <c r="E23" s="827"/>
      <c r="F23" s="6"/>
      <c r="G23" s="157"/>
      <c r="H23" s="7"/>
    </row>
    <row r="24" spans="1:8" ht="16.5" customHeight="1" x14ac:dyDescent="0.25">
      <c r="A24" s="4"/>
      <c r="B24" s="149" t="s">
        <v>64</v>
      </c>
      <c r="C24" s="150" t="s">
        <v>363</v>
      </c>
      <c r="D24" s="154"/>
      <c r="E24" s="154"/>
      <c r="F24" s="6"/>
      <c r="G24" s="157"/>
      <c r="H24" s="7"/>
    </row>
    <row r="25" spans="1:8" ht="30" customHeight="1" x14ac:dyDescent="0.25">
      <c r="A25" s="4"/>
      <c r="B25" s="155" t="s">
        <v>65</v>
      </c>
      <c r="C25" s="827" t="s">
        <v>364</v>
      </c>
      <c r="D25" s="827"/>
      <c r="E25" s="827"/>
      <c r="F25" s="6"/>
      <c r="G25" s="157"/>
      <c r="H25" s="7"/>
    </row>
    <row r="26" spans="1:8" x14ac:dyDescent="0.25">
      <c r="A26" s="4"/>
      <c r="B26" s="149" t="s">
        <v>66</v>
      </c>
      <c r="C26" s="150" t="s">
        <v>365</v>
      </c>
      <c r="D26" s="154"/>
      <c r="E26" s="154"/>
      <c r="F26" s="6"/>
      <c r="G26" s="157"/>
      <c r="H26" s="7"/>
    </row>
    <row r="27" spans="1:8" x14ac:dyDescent="0.25">
      <c r="A27" s="4"/>
      <c r="B27" s="149" t="s">
        <v>67</v>
      </c>
      <c r="C27" s="150" t="s">
        <v>366</v>
      </c>
      <c r="D27" s="154"/>
      <c r="E27" s="154"/>
      <c r="F27" s="6"/>
      <c r="G27" s="157"/>
      <c r="H27" s="7"/>
    </row>
    <row r="28" spans="1:8" x14ac:dyDescent="0.25">
      <c r="A28" s="4"/>
      <c r="B28" s="5"/>
      <c r="C28" s="6"/>
      <c r="D28" s="11"/>
      <c r="E28" s="11"/>
      <c r="F28" s="6"/>
      <c r="G28" s="156"/>
      <c r="H28" s="7"/>
    </row>
    <row r="29" spans="1:8" s="175" customFormat="1" x14ac:dyDescent="0.25">
      <c r="A29" s="173"/>
      <c r="B29" s="144"/>
      <c r="C29" s="161" t="s">
        <v>380</v>
      </c>
      <c r="D29" s="145"/>
      <c r="E29" s="145"/>
      <c r="F29" s="146"/>
      <c r="G29" s="159">
        <f>ROUND(SUM(G19:G27),2)</f>
        <v>0</v>
      </c>
      <c r="H29" s="174"/>
    </row>
    <row r="30" spans="1:8" x14ac:dyDescent="0.25">
      <c r="A30" s="4"/>
      <c r="B30" s="6"/>
      <c r="C30" s="6"/>
      <c r="D30" s="6"/>
      <c r="E30" s="6"/>
      <c r="F30" s="6"/>
      <c r="G30" s="6"/>
      <c r="H30" s="7"/>
    </row>
    <row r="31" spans="1:8" s="76" customFormat="1" ht="12.75" x14ac:dyDescent="0.2">
      <c r="A31" s="167"/>
      <c r="B31" s="164" t="s">
        <v>6</v>
      </c>
      <c r="C31" s="176"/>
      <c r="D31" s="176"/>
      <c r="E31" s="170"/>
      <c r="F31" s="165"/>
      <c r="G31" s="166">
        <f>G16+G29</f>
        <v>0</v>
      </c>
      <c r="H31" s="169"/>
    </row>
    <row r="32" spans="1:8" ht="15.75" thickBot="1" x14ac:dyDescent="0.3">
      <c r="A32" s="8"/>
      <c r="B32" s="9"/>
      <c r="C32" s="9"/>
      <c r="D32" s="9"/>
      <c r="E32" s="9"/>
      <c r="F32" s="9"/>
      <c r="G32" s="9"/>
      <c r="H32" s="10"/>
    </row>
    <row r="33" spans="1:8" x14ac:dyDescent="0.25">
      <c r="A33" s="6"/>
      <c r="B33" s="6"/>
      <c r="C33" s="6"/>
      <c r="D33" s="6"/>
      <c r="E33" s="6"/>
      <c r="F33" s="6"/>
      <c r="G33" s="6"/>
      <c r="H33" s="6"/>
    </row>
    <row r="34" spans="1:8" x14ac:dyDescent="0.25">
      <c r="B34" s="177" t="s">
        <v>374</v>
      </c>
    </row>
    <row r="35" spans="1:8" ht="36.75" customHeight="1" x14ac:dyDescent="0.25">
      <c r="B35" s="828" t="s">
        <v>375</v>
      </c>
      <c r="C35" s="829"/>
      <c r="D35" s="829"/>
      <c r="E35" s="829"/>
      <c r="F35" s="829"/>
      <c r="G35" s="829"/>
    </row>
  </sheetData>
  <sheetProtection algorithmName="SHA-512" hashValue="13INOGW95f5pcRI2+DsCYuiIywzLt7jZX+W/tm0kGedr80SxWyhdL45Q1ERPydPV6s+O7VM5mSKzVhkN2kFogg==" saltValue="88en9eJBNRs6ItfwdP8kzg==" spinCount="100000" sheet="1" selectLockedCells="1"/>
  <customSheetViews>
    <customSheetView guid="{CB0F96DD-44E5-44A4-860F-548ECBB436AE}" fitToPage="1">
      <selection activeCell="G23" sqref="G23"/>
      <pageMargins left="0.23622047244094491" right="0.23622047244094491" top="0.39370078740157483" bottom="0.74803149606299213" header="0.31496062992125984" footer="0.31496062992125984"/>
      <pageSetup paperSize="9"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selection activeCell="G23" sqref="G23"/>
      <pageMargins left="0.23622047244094491" right="0.23622047244094491" top="0.39370078740157483" bottom="0.74803149606299213" header="0.31496062992125984" footer="0.31496062992125984"/>
      <pageSetup paperSize="9" orientation="portrait" horizontalDpi="0" verticalDpi="0" r:id="rId2"/>
      <headerFooter>
        <oddFooter>&amp;L&amp;8Antrag auf Förderung 
Landkreis Altenburger Land&amp;C&amp;8&amp;A&amp;R&amp;8Datum der Antragstellung &amp;D</oddFooter>
      </headerFooter>
    </customSheetView>
  </customSheetViews>
  <mergeCells count="3">
    <mergeCell ref="C25:E25"/>
    <mergeCell ref="C23:E23"/>
    <mergeCell ref="B35:G35"/>
  </mergeCells>
  <pageMargins left="0.78740157480314965" right="0.39370078740157483" top="0.39370078740157483" bottom="0.39370078740157483" header="0.31496062992125984" footer="0.11811023622047244"/>
  <pageSetup paperSize="9" scale="93" orientation="portrait" horizontalDpi="0" verticalDpi="0" r:id="rId3"/>
  <headerFooter>
    <oddFooter>&amp;L&amp;8Antrag auf Förderung 
Landkreis Altenburger Land&amp;C&amp;8&amp;A&amp;R&amp;8Datum der Antragstellung &amp;D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CP56"/>
  <sheetViews>
    <sheetView showGridLines="0" showRowColHeaders="0" showRuler="0" zoomScaleNormal="100" workbookViewId="0">
      <selection activeCell="E5" sqref="E5:R5"/>
    </sheetView>
  </sheetViews>
  <sheetFormatPr baseColWidth="10" defaultColWidth="11.42578125" defaultRowHeight="15" x14ac:dyDescent="0.25"/>
  <cols>
    <col min="1" max="18" width="5.42578125" style="124" customWidth="1"/>
    <col min="19" max="19" width="1.5703125" style="124" customWidth="1"/>
    <col min="20" max="20" width="0.140625" style="124" hidden="1" customWidth="1"/>
    <col min="21" max="21" width="32.5703125" style="124" hidden="1" customWidth="1"/>
    <col min="22" max="22" width="34.85546875" style="124" hidden="1" customWidth="1"/>
    <col min="23" max="23" width="5" style="124" hidden="1" customWidth="1"/>
    <col min="24" max="24" width="14.28515625" style="124" hidden="1" customWidth="1"/>
    <col min="25" max="25" width="8.42578125" style="124" hidden="1" customWidth="1"/>
    <col min="26" max="26" width="11.42578125" style="124" hidden="1" customWidth="1"/>
    <col min="27" max="35" width="11.42578125" style="527" customWidth="1"/>
    <col min="36" max="36" width="4.140625" style="527" customWidth="1"/>
    <col min="37" max="37" width="4.85546875" style="527" customWidth="1"/>
    <col min="38" max="38" width="7.42578125" style="527" customWidth="1"/>
    <col min="39" max="39" width="6.42578125" style="527" customWidth="1"/>
    <col min="40" max="40" width="5.28515625" style="527" customWidth="1"/>
    <col min="41" max="94" width="11.42578125" style="527"/>
    <col min="95" max="16384" width="11.42578125" style="124"/>
  </cols>
  <sheetData>
    <row r="1" spans="1:32" x14ac:dyDescent="0.25">
      <c r="A1" s="119"/>
      <c r="B1" s="120"/>
      <c r="C1" s="120"/>
      <c r="D1" s="120"/>
      <c r="E1" s="120"/>
      <c r="F1" s="120"/>
      <c r="G1" s="120"/>
      <c r="H1" s="120"/>
      <c r="I1" s="120"/>
      <c r="J1" s="120"/>
      <c r="K1" s="120"/>
      <c r="L1" s="120"/>
      <c r="M1" s="120"/>
      <c r="N1" s="121" t="s">
        <v>85</v>
      </c>
      <c r="O1" s="729" t="str">
        <f>IF('Seite 1'!G17="","",'Seite 1'!G17)</f>
        <v/>
      </c>
      <c r="P1" s="730"/>
      <c r="Q1" s="730"/>
      <c r="R1" s="731"/>
      <c r="S1" s="123"/>
    </row>
    <row r="2" spans="1:32" x14ac:dyDescent="0.25">
      <c r="A2" s="125"/>
      <c r="B2" s="126"/>
      <c r="C2" s="126"/>
      <c r="D2" s="126"/>
      <c r="E2" s="126"/>
      <c r="F2" s="126"/>
      <c r="G2" s="126"/>
      <c r="H2" s="126"/>
      <c r="I2" s="126"/>
      <c r="J2" s="126"/>
      <c r="K2" s="126"/>
      <c r="L2" s="126"/>
      <c r="M2" s="126"/>
      <c r="N2" s="127"/>
      <c r="O2" s="128"/>
      <c r="P2" s="128"/>
      <c r="Q2" s="128"/>
      <c r="R2" s="128"/>
      <c r="S2" s="129"/>
    </row>
    <row r="3" spans="1:32" ht="17.25" x14ac:dyDescent="0.25">
      <c r="A3" s="732" t="s">
        <v>317</v>
      </c>
      <c r="B3" s="733"/>
      <c r="C3" s="733"/>
      <c r="D3" s="733"/>
      <c r="E3" s="733"/>
      <c r="F3" s="733"/>
      <c r="G3" s="733"/>
      <c r="H3" s="733"/>
      <c r="I3" s="733"/>
      <c r="J3" s="733"/>
      <c r="K3" s="733"/>
      <c r="L3" s="733"/>
      <c r="M3" s="733"/>
      <c r="N3" s="733"/>
      <c r="O3" s="733"/>
      <c r="P3" s="733"/>
      <c r="Q3" s="733"/>
      <c r="R3" s="733"/>
      <c r="S3" s="734"/>
      <c r="T3" s="124" t="s">
        <v>197</v>
      </c>
      <c r="V3" s="124" t="s">
        <v>182</v>
      </c>
    </row>
    <row r="4" spans="1:32" ht="7.5" customHeight="1" x14ac:dyDescent="0.25">
      <c r="A4" s="125"/>
      <c r="B4" s="126"/>
      <c r="C4" s="126"/>
      <c r="D4" s="126"/>
      <c r="E4" s="126"/>
      <c r="F4" s="126"/>
      <c r="G4" s="126"/>
      <c r="H4" s="126"/>
      <c r="I4" s="126"/>
      <c r="J4" s="126"/>
      <c r="K4" s="126"/>
      <c r="L4" s="126"/>
      <c r="M4" s="126"/>
      <c r="N4" s="126"/>
      <c r="O4" s="126"/>
      <c r="P4" s="126"/>
      <c r="Q4" s="126"/>
      <c r="R4" s="126"/>
      <c r="S4" s="129"/>
      <c r="T4" s="124" t="s">
        <v>181</v>
      </c>
      <c r="V4" s="124" t="s">
        <v>181</v>
      </c>
    </row>
    <row r="5" spans="1:32" x14ac:dyDescent="0.25">
      <c r="A5" s="125" t="s">
        <v>178</v>
      </c>
      <c r="B5" s="126"/>
      <c r="C5" s="126"/>
      <c r="D5" s="126"/>
      <c r="E5" s="737" t="s">
        <v>181</v>
      </c>
      <c r="F5" s="738"/>
      <c r="G5" s="738"/>
      <c r="H5" s="738"/>
      <c r="I5" s="738"/>
      <c r="J5" s="738"/>
      <c r="K5" s="738"/>
      <c r="L5" s="738"/>
      <c r="M5" s="738"/>
      <c r="N5" s="738"/>
      <c r="O5" s="738"/>
      <c r="P5" s="738"/>
      <c r="Q5" s="738"/>
      <c r="R5" s="739"/>
      <c r="S5" s="129"/>
      <c r="T5" s="124" t="s">
        <v>553</v>
      </c>
      <c r="V5" s="124" t="s">
        <v>184</v>
      </c>
    </row>
    <row r="6" spans="1:32" ht="7.5" customHeight="1" x14ac:dyDescent="0.25">
      <c r="A6" s="125"/>
      <c r="B6" s="126"/>
      <c r="C6" s="126"/>
      <c r="D6" s="126"/>
      <c r="E6" s="126"/>
      <c r="F6" s="126"/>
      <c r="G6" s="126"/>
      <c r="H6" s="126"/>
      <c r="I6" s="126"/>
      <c r="J6" s="126"/>
      <c r="K6" s="126"/>
      <c r="L6" s="126"/>
      <c r="M6" s="126"/>
      <c r="N6" s="126"/>
      <c r="O6" s="126"/>
      <c r="P6" s="126"/>
      <c r="Q6" s="126"/>
      <c r="R6" s="126"/>
      <c r="S6" s="129"/>
      <c r="T6" s="124" t="s">
        <v>554</v>
      </c>
      <c r="V6" s="124" t="s">
        <v>185</v>
      </c>
    </row>
    <row r="7" spans="1:32" x14ac:dyDescent="0.25">
      <c r="A7" s="125" t="s">
        <v>203</v>
      </c>
      <c r="B7" s="126"/>
      <c r="C7" s="126"/>
      <c r="D7" s="126"/>
      <c r="E7" s="737" t="s">
        <v>181</v>
      </c>
      <c r="F7" s="738"/>
      <c r="G7" s="738"/>
      <c r="H7" s="738"/>
      <c r="I7" s="738"/>
      <c r="J7" s="738"/>
      <c r="K7" s="738"/>
      <c r="L7" s="738"/>
      <c r="M7" s="738"/>
      <c r="N7" s="738"/>
      <c r="O7" s="738"/>
      <c r="P7" s="738"/>
      <c r="Q7" s="738"/>
      <c r="R7" s="739"/>
      <c r="S7" s="129"/>
      <c r="T7" s="124" t="s">
        <v>555</v>
      </c>
      <c r="V7" s="124" t="s">
        <v>186</v>
      </c>
    </row>
    <row r="8" spans="1:32" ht="7.5" customHeight="1" x14ac:dyDescent="0.25">
      <c r="A8" s="125"/>
      <c r="B8" s="126"/>
      <c r="C8" s="126"/>
      <c r="D8" s="126"/>
      <c r="E8" s="126"/>
      <c r="F8" s="126"/>
      <c r="G8" s="126"/>
      <c r="H8" s="126"/>
      <c r="I8" s="126"/>
      <c r="J8" s="126"/>
      <c r="K8" s="126"/>
      <c r="L8" s="126"/>
      <c r="M8" s="126"/>
      <c r="N8" s="126"/>
      <c r="O8" s="126"/>
      <c r="P8" s="126"/>
      <c r="Q8" s="126"/>
      <c r="R8" s="126"/>
      <c r="S8" s="129"/>
      <c r="T8" s="124" t="s">
        <v>556</v>
      </c>
      <c r="V8" s="124" t="s">
        <v>187</v>
      </c>
    </row>
    <row r="9" spans="1:32" x14ac:dyDescent="0.25">
      <c r="A9" s="125"/>
      <c r="B9" s="126"/>
      <c r="C9" s="126"/>
      <c r="D9" s="126"/>
      <c r="E9" s="740" t="s">
        <v>179</v>
      </c>
      <c r="F9" s="741"/>
      <c r="G9" s="741"/>
      <c r="H9" s="741"/>
      <c r="I9" s="742"/>
      <c r="J9" s="126"/>
      <c r="K9" s="126"/>
      <c r="L9" s="126"/>
      <c r="M9" s="126"/>
      <c r="N9" s="126"/>
      <c r="O9" s="126"/>
      <c r="P9" s="126"/>
      <c r="Q9" s="126"/>
      <c r="R9" s="126"/>
      <c r="S9" s="129"/>
      <c r="T9" s="124" t="s">
        <v>198</v>
      </c>
      <c r="V9" s="124" t="s">
        <v>183</v>
      </c>
      <c r="W9" s="447"/>
      <c r="X9" s="447"/>
      <c r="Y9" s="447"/>
      <c r="Z9" s="447"/>
      <c r="AA9" s="528"/>
      <c r="AB9" s="528"/>
      <c r="AC9" s="528"/>
      <c r="AD9" s="528"/>
      <c r="AE9" s="528"/>
      <c r="AF9" s="528"/>
    </row>
    <row r="10" spans="1:32" ht="7.5" customHeight="1" x14ac:dyDescent="0.25">
      <c r="A10" s="125"/>
      <c r="B10" s="126"/>
      <c r="C10" s="126"/>
      <c r="D10" s="126"/>
      <c r="E10" s="126"/>
      <c r="F10" s="126"/>
      <c r="G10" s="126"/>
      <c r="H10" s="126"/>
      <c r="I10" s="126"/>
      <c r="J10" s="126"/>
      <c r="K10" s="126"/>
      <c r="L10" s="126"/>
      <c r="M10" s="126"/>
      <c r="N10" s="126"/>
      <c r="O10" s="126"/>
      <c r="P10" s="126"/>
      <c r="Q10" s="126"/>
      <c r="R10" s="126"/>
      <c r="S10" s="129"/>
      <c r="V10" s="124" t="s">
        <v>188</v>
      </c>
      <c r="W10" s="447"/>
      <c r="X10" s="447"/>
      <c r="Y10" s="447"/>
      <c r="Z10" s="447"/>
      <c r="AA10" s="528"/>
      <c r="AB10" s="528"/>
      <c r="AC10" s="528"/>
      <c r="AD10" s="528"/>
      <c r="AE10" s="528"/>
      <c r="AF10" s="528"/>
    </row>
    <row r="11" spans="1:32" x14ac:dyDescent="0.25">
      <c r="A11" s="125"/>
      <c r="B11" s="126"/>
      <c r="C11" s="126"/>
      <c r="D11" s="126"/>
      <c r="E11" s="740" t="s">
        <v>180</v>
      </c>
      <c r="F11" s="741"/>
      <c r="G11" s="741"/>
      <c r="H11" s="741"/>
      <c r="I11" s="742"/>
      <c r="J11" s="126"/>
      <c r="K11" s="126"/>
      <c r="L11" s="126"/>
      <c r="M11" s="126"/>
      <c r="N11" s="126"/>
      <c r="O11" s="126"/>
      <c r="P11" s="126"/>
      <c r="Q11" s="126"/>
      <c r="R11" s="126"/>
      <c r="S11" s="129"/>
      <c r="V11" s="124" t="s">
        <v>189</v>
      </c>
      <c r="W11" s="447"/>
      <c r="X11" s="447"/>
      <c r="Y11" s="447"/>
      <c r="Z11" s="447"/>
      <c r="AA11" s="528"/>
      <c r="AB11" s="528"/>
      <c r="AC11" s="528"/>
      <c r="AD11" s="528"/>
      <c r="AE11" s="528"/>
      <c r="AF11" s="528"/>
    </row>
    <row r="12" spans="1:32" ht="9" customHeight="1" thickBot="1" x14ac:dyDescent="0.3">
      <c r="A12" s="452"/>
      <c r="B12" s="451"/>
      <c r="C12" s="451"/>
      <c r="D12" s="451"/>
      <c r="E12" s="450"/>
      <c r="F12" s="450"/>
      <c r="G12" s="450"/>
      <c r="H12" s="450"/>
      <c r="I12" s="450"/>
      <c r="J12" s="450"/>
      <c r="K12" s="450"/>
      <c r="L12" s="450"/>
      <c r="M12" s="450"/>
      <c r="N12" s="450"/>
      <c r="O12" s="450"/>
      <c r="P12" s="450"/>
      <c r="Q12" s="450"/>
      <c r="R12" s="450"/>
      <c r="S12" s="449"/>
      <c r="V12" t="s">
        <v>570</v>
      </c>
      <c r="W12" s="447"/>
      <c r="X12" s="447"/>
      <c r="Y12" s="447"/>
      <c r="Z12" s="447"/>
      <c r="AA12" s="528"/>
      <c r="AB12" s="528"/>
      <c r="AC12" s="528"/>
      <c r="AD12" s="528"/>
      <c r="AE12" s="528"/>
      <c r="AF12" s="528"/>
    </row>
    <row r="13" spans="1:32" ht="15.75" thickTop="1" x14ac:dyDescent="0.25">
      <c r="A13" s="125"/>
      <c r="B13" s="126"/>
      <c r="C13" s="126"/>
      <c r="D13" s="126"/>
      <c r="E13" s="126"/>
      <c r="F13" s="126"/>
      <c r="G13" s="126"/>
      <c r="H13" s="126"/>
      <c r="I13" s="126"/>
      <c r="J13" s="126"/>
      <c r="K13" s="126"/>
      <c r="L13" s="126"/>
      <c r="M13" s="126"/>
      <c r="N13" s="126"/>
      <c r="O13" s="126"/>
      <c r="P13" s="126"/>
      <c r="Q13" s="126"/>
      <c r="R13" s="126"/>
      <c r="S13" s="129"/>
      <c r="V13" s="124" t="s">
        <v>190</v>
      </c>
      <c r="W13" s="447"/>
      <c r="X13" s="447"/>
      <c r="Y13" s="447"/>
      <c r="Z13" s="447"/>
      <c r="AA13" s="528"/>
      <c r="AB13" s="528"/>
      <c r="AC13" s="528"/>
      <c r="AD13" s="528"/>
      <c r="AE13" s="528"/>
      <c r="AF13" s="528"/>
    </row>
    <row r="14" spans="1:32" x14ac:dyDescent="0.25">
      <c r="A14" s="735" t="s">
        <v>511</v>
      </c>
      <c r="B14" s="736"/>
      <c r="C14" s="736"/>
      <c r="D14" s="736"/>
      <c r="E14" s="736"/>
      <c r="F14" s="736"/>
      <c r="G14" s="736"/>
      <c r="H14" s="736"/>
      <c r="I14" s="736"/>
      <c r="J14" s="736"/>
      <c r="K14" s="736"/>
      <c r="L14" s="736"/>
      <c r="M14" s="736"/>
      <c r="N14" s="736"/>
      <c r="O14" s="736"/>
      <c r="P14" s="736"/>
      <c r="Q14" s="736"/>
      <c r="R14" s="736"/>
      <c r="S14" s="129"/>
      <c r="V14" s="124" t="s">
        <v>191</v>
      </c>
      <c r="W14" s="447"/>
      <c r="X14" s="447"/>
      <c r="Y14" s="447"/>
      <c r="Z14" s="447"/>
      <c r="AA14" s="528"/>
      <c r="AB14" s="528"/>
      <c r="AC14" s="528"/>
      <c r="AD14" s="528"/>
      <c r="AE14" s="528"/>
      <c r="AF14" s="528"/>
    </row>
    <row r="15" spans="1:32" x14ac:dyDescent="0.25">
      <c r="A15" s="735"/>
      <c r="B15" s="736"/>
      <c r="C15" s="736"/>
      <c r="D15" s="736"/>
      <c r="E15" s="736"/>
      <c r="F15" s="736"/>
      <c r="G15" s="736"/>
      <c r="H15" s="736"/>
      <c r="I15" s="736"/>
      <c r="J15" s="736"/>
      <c r="K15" s="736"/>
      <c r="L15" s="736"/>
      <c r="M15" s="736"/>
      <c r="N15" s="736"/>
      <c r="O15" s="736"/>
      <c r="P15" s="736"/>
      <c r="Q15" s="736"/>
      <c r="R15" s="736"/>
      <c r="S15" s="129"/>
      <c r="V15" s="124" t="s">
        <v>192</v>
      </c>
      <c r="W15" s="447"/>
      <c r="X15" s="447"/>
      <c r="Y15" s="447"/>
      <c r="Z15" s="447"/>
      <c r="AA15" s="528"/>
      <c r="AB15" s="528"/>
      <c r="AC15" s="528"/>
      <c r="AD15" s="528"/>
      <c r="AE15" s="528"/>
      <c r="AF15" s="528"/>
    </row>
    <row r="16" spans="1:32" ht="6.75" customHeight="1" x14ac:dyDescent="0.25">
      <c r="A16" s="125"/>
      <c r="B16" s="126"/>
      <c r="C16" s="126"/>
      <c r="D16" s="126"/>
      <c r="E16" s="126"/>
      <c r="F16" s="126"/>
      <c r="G16" s="126"/>
      <c r="H16" s="126"/>
      <c r="I16" s="126"/>
      <c r="J16" s="126"/>
      <c r="K16" s="126"/>
      <c r="L16" s="126"/>
      <c r="M16" s="126"/>
      <c r="N16" s="126"/>
      <c r="O16" s="126"/>
      <c r="P16" s="126"/>
      <c r="Q16" s="126"/>
      <c r="R16" s="126"/>
      <c r="S16" s="129"/>
      <c r="V16" s="124" t="s">
        <v>193</v>
      </c>
      <c r="W16" s="447"/>
      <c r="X16" s="447"/>
      <c r="Y16" s="447"/>
      <c r="Z16" s="447"/>
      <c r="AA16" s="528"/>
      <c r="AB16" s="528"/>
      <c r="AC16" s="528"/>
      <c r="AD16" s="528"/>
      <c r="AE16" s="528"/>
      <c r="AF16" s="528"/>
    </row>
    <row r="17" spans="1:32" ht="15" customHeight="1" x14ac:dyDescent="0.25">
      <c r="A17" s="735" t="s">
        <v>512</v>
      </c>
      <c r="B17" s="736"/>
      <c r="C17" s="736"/>
      <c r="D17" s="736"/>
      <c r="E17" s="736"/>
      <c r="F17" s="736"/>
      <c r="G17" s="736"/>
      <c r="H17" s="736"/>
      <c r="I17" s="736"/>
      <c r="J17" s="736"/>
      <c r="K17" s="736"/>
      <c r="L17" s="736"/>
      <c r="M17" s="736"/>
      <c r="N17" s="445"/>
      <c r="O17" s="126"/>
      <c r="P17" s="126"/>
      <c r="Q17" s="126"/>
      <c r="R17" s="126"/>
      <c r="S17" s="129"/>
      <c r="V17" s="124" t="s">
        <v>194</v>
      </c>
      <c r="W17" s="447"/>
      <c r="X17" s="447"/>
      <c r="Y17" s="447"/>
      <c r="Z17" s="447"/>
      <c r="AA17" s="528"/>
      <c r="AB17" s="528"/>
      <c r="AC17" s="528"/>
      <c r="AD17" s="528"/>
      <c r="AE17" s="528"/>
      <c r="AF17" s="528"/>
    </row>
    <row r="18" spans="1:32" x14ac:dyDescent="0.25">
      <c r="A18" s="735"/>
      <c r="B18" s="736"/>
      <c r="C18" s="736"/>
      <c r="D18" s="736"/>
      <c r="E18" s="736"/>
      <c r="F18" s="736"/>
      <c r="G18" s="736"/>
      <c r="H18" s="736"/>
      <c r="I18" s="736"/>
      <c r="J18" s="736"/>
      <c r="K18" s="736"/>
      <c r="L18" s="736"/>
      <c r="M18" s="736"/>
      <c r="N18" s="445"/>
      <c r="O18" s="126"/>
      <c r="P18" s="126"/>
      <c r="Q18" s="126"/>
      <c r="R18" s="126"/>
      <c r="S18" s="129"/>
      <c r="V18" s="124" t="s">
        <v>195</v>
      </c>
      <c r="W18" s="447"/>
      <c r="X18" s="447"/>
      <c r="Y18" s="447"/>
      <c r="Z18" s="447"/>
      <c r="AA18" s="528"/>
      <c r="AB18" s="528"/>
      <c r="AC18" s="528"/>
      <c r="AD18" s="528"/>
      <c r="AE18" s="528"/>
      <c r="AF18" s="528"/>
    </row>
    <row r="19" spans="1:32" x14ac:dyDescent="0.25">
      <c r="A19" s="735"/>
      <c r="B19" s="736"/>
      <c r="C19" s="736"/>
      <c r="D19" s="736"/>
      <c r="E19" s="736"/>
      <c r="F19" s="736"/>
      <c r="G19" s="736"/>
      <c r="H19" s="736"/>
      <c r="I19" s="736"/>
      <c r="J19" s="736"/>
      <c r="K19" s="736"/>
      <c r="L19" s="736"/>
      <c r="M19" s="736"/>
      <c r="N19" s="445"/>
      <c r="O19" s="448"/>
      <c r="P19" s="448" t="s">
        <v>199</v>
      </c>
      <c r="Q19" s="448"/>
      <c r="R19" s="448" t="s">
        <v>200</v>
      </c>
      <c r="S19" s="129"/>
      <c r="V19" s="124" t="s">
        <v>196</v>
      </c>
      <c r="W19" s="447"/>
      <c r="X19" s="447"/>
      <c r="Y19" s="447"/>
      <c r="Z19" s="447"/>
      <c r="AA19" s="528"/>
      <c r="AB19" s="528"/>
      <c r="AC19" s="528"/>
      <c r="AD19" s="528"/>
      <c r="AE19" s="528"/>
      <c r="AF19" s="528"/>
    </row>
    <row r="20" spans="1:32" ht="15.75" thickBot="1" x14ac:dyDescent="0.3">
      <c r="A20" s="446"/>
      <c r="B20" s="445"/>
      <c r="C20" s="445"/>
      <c r="D20" s="445"/>
      <c r="E20" s="445"/>
      <c r="F20" s="445"/>
      <c r="G20" s="445"/>
      <c r="H20" s="445"/>
      <c r="I20" s="445"/>
      <c r="J20" s="445"/>
      <c r="K20" s="445"/>
      <c r="L20" s="445"/>
      <c r="M20" s="445"/>
      <c r="N20" s="445"/>
      <c r="O20" s="444"/>
      <c r="P20" s="444"/>
      <c r="Q20" s="444"/>
      <c r="R20" s="444"/>
      <c r="S20" s="129"/>
      <c r="V20" s="124" t="s">
        <v>571</v>
      </c>
    </row>
    <row r="21" spans="1:32" ht="15.75" thickTop="1" x14ac:dyDescent="0.25">
      <c r="A21" s="443"/>
      <c r="B21" s="442"/>
      <c r="C21" s="442"/>
      <c r="D21" s="442"/>
      <c r="E21" s="442"/>
      <c r="F21" s="442"/>
      <c r="G21" s="442"/>
      <c r="H21" s="442"/>
      <c r="I21" s="442"/>
      <c r="J21" s="442"/>
      <c r="K21" s="442"/>
      <c r="L21" s="442"/>
      <c r="M21" s="442"/>
      <c r="N21" s="442"/>
      <c r="O21" s="442"/>
      <c r="P21" s="442"/>
      <c r="Q21" s="442"/>
      <c r="R21" s="442"/>
      <c r="S21" s="441"/>
    </row>
    <row r="22" spans="1:32" x14ac:dyDescent="0.25">
      <c r="A22" s="743" t="s">
        <v>513</v>
      </c>
      <c r="B22" s="744"/>
      <c r="C22" s="744"/>
      <c r="D22" s="744"/>
      <c r="E22" s="751" t="s">
        <v>24</v>
      </c>
      <c r="F22" s="752"/>
      <c r="G22" s="752"/>
      <c r="H22" s="752"/>
      <c r="I22" s="752"/>
      <c r="J22" s="752"/>
      <c r="K22" s="753"/>
      <c r="L22" s="745" t="s">
        <v>201</v>
      </c>
      <c r="M22" s="746"/>
      <c r="N22" s="746"/>
      <c r="O22" s="746"/>
      <c r="P22" s="746"/>
      <c r="Q22" s="746"/>
      <c r="R22" s="747"/>
      <c r="S22" s="129"/>
    </row>
    <row r="23" spans="1:32" x14ac:dyDescent="0.25">
      <c r="A23" s="743"/>
      <c r="B23" s="744"/>
      <c r="C23" s="744"/>
      <c r="D23" s="744"/>
      <c r="E23" s="754" t="s">
        <v>93</v>
      </c>
      <c r="F23" s="755"/>
      <c r="G23" s="755"/>
      <c r="H23" s="755"/>
      <c r="I23" s="755"/>
      <c r="J23" s="755"/>
      <c r="K23" s="756"/>
      <c r="L23" s="748"/>
      <c r="M23" s="749"/>
      <c r="N23" s="749"/>
      <c r="O23" s="749"/>
      <c r="P23" s="749"/>
      <c r="Q23" s="749"/>
      <c r="R23" s="750"/>
      <c r="S23" s="129"/>
    </row>
    <row r="24" spans="1:32" ht="25.5" customHeight="1" x14ac:dyDescent="0.25">
      <c r="A24" s="743"/>
      <c r="B24" s="744"/>
      <c r="C24" s="744"/>
      <c r="D24" s="744"/>
      <c r="E24" s="697"/>
      <c r="F24" s="698"/>
      <c r="G24" s="698"/>
      <c r="H24" s="698"/>
      <c r="I24" s="698"/>
      <c r="J24" s="698"/>
      <c r="K24" s="699"/>
      <c r="L24" s="683"/>
      <c r="M24" s="684"/>
      <c r="N24" s="684"/>
      <c r="O24" s="684"/>
      <c r="P24" s="684"/>
      <c r="Q24" s="684"/>
      <c r="R24" s="685"/>
      <c r="S24" s="129"/>
    </row>
    <row r="25" spans="1:32" ht="25.5" customHeight="1" x14ac:dyDescent="0.25">
      <c r="A25" s="743"/>
      <c r="B25" s="744"/>
      <c r="C25" s="744"/>
      <c r="D25" s="744"/>
      <c r="E25" s="700"/>
      <c r="F25" s="701"/>
      <c r="G25" s="701"/>
      <c r="H25" s="701"/>
      <c r="I25" s="701"/>
      <c r="J25" s="701"/>
      <c r="K25" s="702"/>
      <c r="L25" s="686"/>
      <c r="M25" s="687"/>
      <c r="N25" s="687"/>
      <c r="O25" s="687"/>
      <c r="P25" s="687"/>
      <c r="Q25" s="687"/>
      <c r="R25" s="688"/>
      <c r="S25" s="129"/>
    </row>
    <row r="26" spans="1:32" ht="25.5" customHeight="1" x14ac:dyDescent="0.25">
      <c r="A26" s="743"/>
      <c r="B26" s="744"/>
      <c r="C26" s="744"/>
      <c r="D26" s="744"/>
      <c r="E26" s="697"/>
      <c r="F26" s="698"/>
      <c r="G26" s="698"/>
      <c r="H26" s="698"/>
      <c r="I26" s="698"/>
      <c r="J26" s="698"/>
      <c r="K26" s="699"/>
      <c r="L26" s="683"/>
      <c r="M26" s="684"/>
      <c r="N26" s="684"/>
      <c r="O26" s="684"/>
      <c r="P26" s="684"/>
      <c r="Q26" s="684"/>
      <c r="R26" s="685"/>
      <c r="S26" s="129"/>
    </row>
    <row r="27" spans="1:32" ht="25.5" customHeight="1" x14ac:dyDescent="0.25">
      <c r="A27" s="743"/>
      <c r="B27" s="744"/>
      <c r="C27" s="744"/>
      <c r="D27" s="744"/>
      <c r="E27" s="700"/>
      <c r="F27" s="701"/>
      <c r="G27" s="701"/>
      <c r="H27" s="701"/>
      <c r="I27" s="701"/>
      <c r="J27" s="701"/>
      <c r="K27" s="702"/>
      <c r="L27" s="686"/>
      <c r="M27" s="687"/>
      <c r="N27" s="687"/>
      <c r="O27" s="687"/>
      <c r="P27" s="687"/>
      <c r="Q27" s="687"/>
      <c r="R27" s="688"/>
      <c r="S27" s="129"/>
    </row>
    <row r="28" spans="1:32" ht="25.5" customHeight="1" x14ac:dyDescent="0.25">
      <c r="A28" s="743"/>
      <c r="B28" s="744"/>
      <c r="C28" s="744"/>
      <c r="D28" s="744"/>
      <c r="E28" s="697"/>
      <c r="F28" s="698"/>
      <c r="G28" s="698"/>
      <c r="H28" s="698"/>
      <c r="I28" s="698"/>
      <c r="J28" s="698"/>
      <c r="K28" s="699"/>
      <c r="L28" s="683"/>
      <c r="M28" s="684"/>
      <c r="N28" s="684"/>
      <c r="O28" s="684"/>
      <c r="P28" s="684"/>
      <c r="Q28" s="684"/>
      <c r="R28" s="685"/>
      <c r="S28" s="129"/>
    </row>
    <row r="29" spans="1:32" ht="25.5" customHeight="1" x14ac:dyDescent="0.25">
      <c r="A29" s="743"/>
      <c r="B29" s="744"/>
      <c r="C29" s="744"/>
      <c r="D29" s="744"/>
      <c r="E29" s="700"/>
      <c r="F29" s="701"/>
      <c r="G29" s="701"/>
      <c r="H29" s="701"/>
      <c r="I29" s="701"/>
      <c r="J29" s="701"/>
      <c r="K29" s="702"/>
      <c r="L29" s="686"/>
      <c r="M29" s="687"/>
      <c r="N29" s="687"/>
      <c r="O29" s="687"/>
      <c r="P29" s="687"/>
      <c r="Q29" s="687"/>
      <c r="R29" s="688"/>
      <c r="S29" s="129"/>
    </row>
    <row r="30" spans="1:32" x14ac:dyDescent="0.25">
      <c r="A30" s="125"/>
      <c r="B30" s="126"/>
      <c r="C30" s="126"/>
      <c r="D30" s="126"/>
      <c r="E30" s="126"/>
      <c r="F30" s="126"/>
      <c r="G30" s="126"/>
      <c r="H30" s="126"/>
      <c r="I30" s="126"/>
      <c r="J30" s="126"/>
      <c r="K30" s="126"/>
      <c r="L30" s="126"/>
      <c r="M30" s="126"/>
      <c r="N30" s="126"/>
      <c r="O30" s="126"/>
      <c r="P30" s="126"/>
      <c r="Q30" s="126"/>
      <c r="R30" s="126"/>
      <c r="S30" s="129"/>
    </row>
    <row r="31" spans="1:32" x14ac:dyDescent="0.25">
      <c r="A31" s="440" t="s">
        <v>508</v>
      </c>
      <c r="B31" s="439"/>
      <c r="C31" s="439"/>
      <c r="D31" s="439"/>
      <c r="E31" s="439"/>
      <c r="F31" s="439"/>
      <c r="G31" s="439"/>
      <c r="H31" s="126"/>
      <c r="I31" s="126"/>
      <c r="J31" s="126"/>
      <c r="K31" s="126"/>
      <c r="L31" s="126"/>
      <c r="M31" s="126"/>
      <c r="N31" s="126"/>
      <c r="O31" s="126"/>
      <c r="P31" s="126"/>
      <c r="Q31" s="126"/>
      <c r="R31" s="126"/>
      <c r="S31" s="129"/>
    </row>
    <row r="32" spans="1:32" ht="15" customHeight="1" x14ac:dyDescent="0.25">
      <c r="A32" s="509"/>
      <c r="B32" s="191"/>
      <c r="C32" s="191"/>
      <c r="D32" s="191"/>
      <c r="E32" s="191"/>
      <c r="F32" s="191"/>
      <c r="G32" s="191"/>
      <c r="H32" s="191"/>
      <c r="I32" s="191"/>
      <c r="J32" s="191"/>
      <c r="K32" s="191"/>
      <c r="L32" s="717" t="s">
        <v>208</v>
      </c>
      <c r="M32" s="718"/>
      <c r="N32" s="719"/>
      <c r="O32" s="689" t="s">
        <v>507</v>
      </c>
      <c r="P32" s="690"/>
      <c r="Q32" s="690"/>
      <c r="R32" s="691"/>
      <c r="S32" s="129"/>
    </row>
    <row r="33" spans="1:19" x14ac:dyDescent="0.25">
      <c r="A33" s="510" t="s">
        <v>207</v>
      </c>
      <c r="B33" s="190"/>
      <c r="C33" s="190"/>
      <c r="D33" s="190"/>
      <c r="E33" s="190"/>
      <c r="F33" s="190"/>
      <c r="G33" s="190"/>
      <c r="H33" s="190"/>
      <c r="I33" s="190"/>
      <c r="J33" s="190"/>
      <c r="K33" s="190"/>
      <c r="L33" s="720"/>
      <c r="M33" s="721"/>
      <c r="N33" s="722"/>
      <c r="O33" s="692"/>
      <c r="P33" s="693"/>
      <c r="Q33" s="693"/>
      <c r="R33" s="694"/>
      <c r="S33" s="129"/>
    </row>
    <row r="34" spans="1:19" x14ac:dyDescent="0.25">
      <c r="A34" s="511"/>
      <c r="B34" s="190"/>
      <c r="C34" s="190"/>
      <c r="D34" s="190"/>
      <c r="E34" s="190"/>
      <c r="F34" s="190"/>
      <c r="G34" s="190"/>
      <c r="H34" s="190"/>
      <c r="I34" s="190"/>
      <c r="J34" s="190"/>
      <c r="K34" s="190"/>
      <c r="L34" s="720"/>
      <c r="M34" s="721"/>
      <c r="N34" s="722"/>
      <c r="O34" s="692"/>
      <c r="P34" s="693"/>
      <c r="Q34" s="693"/>
      <c r="R34" s="694"/>
      <c r="S34" s="129"/>
    </row>
    <row r="35" spans="1:19" ht="4.5" customHeight="1" x14ac:dyDescent="0.25">
      <c r="A35" s="695" t="s">
        <v>205</v>
      </c>
      <c r="B35" s="190"/>
      <c r="C35" s="190"/>
      <c r="D35" s="190"/>
      <c r="E35" s="190"/>
      <c r="F35" s="190"/>
      <c r="G35" s="190"/>
      <c r="H35" s="190"/>
      <c r="I35" s="190"/>
      <c r="J35" s="190"/>
      <c r="K35" s="190"/>
      <c r="L35" s="720"/>
      <c r="M35" s="721"/>
      <c r="N35" s="722"/>
      <c r="O35" s="692"/>
      <c r="P35" s="693"/>
      <c r="Q35" s="693"/>
      <c r="R35" s="694"/>
      <c r="S35" s="129"/>
    </row>
    <row r="36" spans="1:19" ht="11.25" customHeight="1" x14ac:dyDescent="0.25">
      <c r="A36" s="695"/>
      <c r="B36" s="190"/>
      <c r="C36" s="190"/>
      <c r="D36" s="190"/>
      <c r="E36" s="190"/>
      <c r="F36" s="190"/>
      <c r="G36" s="190"/>
      <c r="H36" s="190"/>
      <c r="I36" s="190"/>
      <c r="J36" s="190"/>
      <c r="K36" s="190"/>
      <c r="L36" s="432"/>
      <c r="M36" s="433"/>
      <c r="N36" s="434"/>
      <c r="O36" s="703" t="s">
        <v>209</v>
      </c>
      <c r="P36" s="705" t="s">
        <v>210</v>
      </c>
      <c r="Q36" s="705" t="s">
        <v>514</v>
      </c>
      <c r="R36" s="707" t="s">
        <v>211</v>
      </c>
      <c r="S36" s="129"/>
    </row>
    <row r="37" spans="1:19" x14ac:dyDescent="0.25">
      <c r="A37" s="695"/>
      <c r="B37" s="190"/>
      <c r="C37" s="190"/>
      <c r="D37" s="190"/>
      <c r="E37" s="190"/>
      <c r="F37" s="190"/>
      <c r="G37" s="190"/>
      <c r="H37" s="190"/>
      <c r="I37" s="190"/>
      <c r="J37" s="190"/>
      <c r="K37" s="190"/>
      <c r="L37" s="432"/>
      <c r="M37" s="433"/>
      <c r="N37" s="434"/>
      <c r="O37" s="703"/>
      <c r="P37" s="705"/>
      <c r="Q37" s="705"/>
      <c r="R37" s="707"/>
      <c r="S37" s="129"/>
    </row>
    <row r="38" spans="1:19" x14ac:dyDescent="0.25">
      <c r="A38" s="695"/>
      <c r="B38" s="190"/>
      <c r="C38" s="190"/>
      <c r="D38" s="190"/>
      <c r="E38" s="190"/>
      <c r="F38" s="190"/>
      <c r="G38" s="190"/>
      <c r="H38" s="190"/>
      <c r="I38" s="190"/>
      <c r="J38" s="190"/>
      <c r="K38" s="190"/>
      <c r="L38" s="432"/>
      <c r="M38" s="433"/>
      <c r="N38" s="434"/>
      <c r="O38" s="703"/>
      <c r="P38" s="705"/>
      <c r="Q38" s="705"/>
      <c r="R38" s="707"/>
      <c r="S38" s="129"/>
    </row>
    <row r="39" spans="1:19" x14ac:dyDescent="0.25">
      <c r="A39" s="695"/>
      <c r="B39" s="723" t="s">
        <v>206</v>
      </c>
      <c r="C39" s="723"/>
      <c r="D39" s="723"/>
      <c r="E39" s="723"/>
      <c r="F39" s="190"/>
      <c r="G39" s="190"/>
      <c r="H39" s="190"/>
      <c r="I39" s="190"/>
      <c r="J39" s="190"/>
      <c r="K39" s="190"/>
      <c r="L39" s="432"/>
      <c r="M39" s="433"/>
      <c r="N39" s="434"/>
      <c r="O39" s="703"/>
      <c r="P39" s="705"/>
      <c r="Q39" s="705"/>
      <c r="R39" s="707"/>
      <c r="S39" s="129"/>
    </row>
    <row r="40" spans="1:19" x14ac:dyDescent="0.25">
      <c r="A40" s="696"/>
      <c r="B40" s="192"/>
      <c r="C40" s="192"/>
      <c r="D40" s="192"/>
      <c r="E40" s="192"/>
      <c r="F40" s="192"/>
      <c r="G40" s="192"/>
      <c r="H40" s="192"/>
      <c r="I40" s="192"/>
      <c r="J40" s="192"/>
      <c r="K40" s="192"/>
      <c r="L40" s="435"/>
      <c r="M40" s="436"/>
      <c r="N40" s="437"/>
      <c r="O40" s="704"/>
      <c r="P40" s="706"/>
      <c r="Q40" s="706"/>
      <c r="R40" s="708"/>
      <c r="S40" s="129"/>
    </row>
    <row r="41" spans="1:19" x14ac:dyDescent="0.25">
      <c r="A41" s="512">
        <v>1</v>
      </c>
      <c r="B41" s="724" t="s">
        <v>212</v>
      </c>
      <c r="C41" s="724"/>
      <c r="D41" s="724"/>
      <c r="E41" s="724"/>
      <c r="F41" s="724"/>
      <c r="G41" s="724"/>
      <c r="H41" s="724"/>
      <c r="I41" s="724"/>
      <c r="J41" s="724"/>
      <c r="K41" s="724"/>
      <c r="L41" s="725" t="s">
        <v>213</v>
      </c>
      <c r="M41" s="726"/>
      <c r="N41" s="727"/>
      <c r="O41" s="135"/>
      <c r="P41" s="136"/>
      <c r="Q41" s="136"/>
      <c r="R41" s="516"/>
      <c r="S41" s="129"/>
    </row>
    <row r="42" spans="1:19" x14ac:dyDescent="0.25">
      <c r="A42" s="513">
        <v>2</v>
      </c>
      <c r="B42" s="679" t="s">
        <v>214</v>
      </c>
      <c r="C42" s="679"/>
      <c r="D42" s="679"/>
      <c r="E42" s="679"/>
      <c r="F42" s="679"/>
      <c r="G42" s="679"/>
      <c r="H42" s="679"/>
      <c r="I42" s="679"/>
      <c r="J42" s="679"/>
      <c r="K42" s="679"/>
      <c r="L42" s="680" t="s">
        <v>215</v>
      </c>
      <c r="M42" s="681"/>
      <c r="N42" s="682"/>
      <c r="O42" s="131"/>
      <c r="P42" s="132"/>
      <c r="Q42" s="132"/>
      <c r="R42" s="517"/>
      <c r="S42" s="129"/>
    </row>
    <row r="43" spans="1:19" x14ac:dyDescent="0.25">
      <c r="A43" s="513">
        <v>3</v>
      </c>
      <c r="B43" s="679" t="s">
        <v>216</v>
      </c>
      <c r="C43" s="679"/>
      <c r="D43" s="679"/>
      <c r="E43" s="679"/>
      <c r="F43" s="679"/>
      <c r="G43" s="679"/>
      <c r="H43" s="679"/>
      <c r="I43" s="679"/>
      <c r="J43" s="679"/>
      <c r="K43" s="679"/>
      <c r="L43" s="680" t="s">
        <v>215</v>
      </c>
      <c r="M43" s="681"/>
      <c r="N43" s="682"/>
      <c r="O43" s="131"/>
      <c r="P43" s="132"/>
      <c r="Q43" s="132"/>
      <c r="R43" s="517"/>
      <c r="S43" s="129"/>
    </row>
    <row r="44" spans="1:19" x14ac:dyDescent="0.25">
      <c r="A44" s="513">
        <v>4</v>
      </c>
      <c r="B44" s="679" t="s">
        <v>318</v>
      </c>
      <c r="C44" s="679"/>
      <c r="D44" s="679"/>
      <c r="E44" s="679"/>
      <c r="F44" s="679"/>
      <c r="G44" s="679"/>
      <c r="H44" s="679"/>
      <c r="I44" s="679"/>
      <c r="J44" s="679"/>
      <c r="K44" s="679"/>
      <c r="L44" s="680" t="s">
        <v>215</v>
      </c>
      <c r="M44" s="681"/>
      <c r="N44" s="682"/>
      <c r="O44" s="131"/>
      <c r="P44" s="132"/>
      <c r="Q44" s="132"/>
      <c r="R44" s="517"/>
      <c r="S44" s="129"/>
    </row>
    <row r="45" spans="1:19" ht="25.5" customHeight="1" x14ac:dyDescent="0.25">
      <c r="A45" s="513">
        <v>5</v>
      </c>
      <c r="B45" s="712" t="s">
        <v>217</v>
      </c>
      <c r="C45" s="679"/>
      <c r="D45" s="679"/>
      <c r="E45" s="679"/>
      <c r="F45" s="679"/>
      <c r="G45" s="679"/>
      <c r="H45" s="679"/>
      <c r="I45" s="679"/>
      <c r="J45" s="679"/>
      <c r="K45" s="679"/>
      <c r="L45" s="680" t="s">
        <v>215</v>
      </c>
      <c r="M45" s="681"/>
      <c r="N45" s="682"/>
      <c r="O45" s="131"/>
      <c r="P45" s="132"/>
      <c r="Q45" s="132"/>
      <c r="R45" s="517"/>
      <c r="S45" s="438"/>
    </row>
    <row r="46" spans="1:19" x14ac:dyDescent="0.25">
      <c r="A46" s="513">
        <v>6</v>
      </c>
      <c r="B46" s="679" t="s">
        <v>218</v>
      </c>
      <c r="C46" s="679"/>
      <c r="D46" s="679"/>
      <c r="E46" s="679"/>
      <c r="F46" s="679"/>
      <c r="G46" s="679"/>
      <c r="H46" s="679"/>
      <c r="I46" s="679"/>
      <c r="J46" s="679"/>
      <c r="K46" s="679"/>
      <c r="L46" s="680" t="s">
        <v>219</v>
      </c>
      <c r="M46" s="681"/>
      <c r="N46" s="682"/>
      <c r="O46" s="131"/>
      <c r="P46" s="132"/>
      <c r="Q46" s="132"/>
      <c r="R46" s="517"/>
      <c r="S46" s="129"/>
    </row>
    <row r="47" spans="1:19" x14ac:dyDescent="0.25">
      <c r="A47" s="513">
        <v>7</v>
      </c>
      <c r="B47" s="679" t="s">
        <v>220</v>
      </c>
      <c r="C47" s="679"/>
      <c r="D47" s="679"/>
      <c r="E47" s="679"/>
      <c r="F47" s="679"/>
      <c r="G47" s="679"/>
      <c r="H47" s="679"/>
      <c r="I47" s="679"/>
      <c r="J47" s="679"/>
      <c r="K47" s="679"/>
      <c r="L47" s="680" t="s">
        <v>215</v>
      </c>
      <c r="M47" s="681"/>
      <c r="N47" s="682"/>
      <c r="O47" s="131"/>
      <c r="P47" s="132"/>
      <c r="Q47" s="132"/>
      <c r="R47" s="517"/>
      <c r="S47" s="129"/>
    </row>
    <row r="48" spans="1:19" x14ac:dyDescent="0.25">
      <c r="A48" s="513">
        <v>8</v>
      </c>
      <c r="B48" s="679" t="s">
        <v>221</v>
      </c>
      <c r="C48" s="679"/>
      <c r="D48" s="679"/>
      <c r="E48" s="679"/>
      <c r="F48" s="679"/>
      <c r="G48" s="679"/>
      <c r="H48" s="679"/>
      <c r="I48" s="679"/>
      <c r="J48" s="679"/>
      <c r="K48" s="679"/>
      <c r="L48" s="680" t="s">
        <v>215</v>
      </c>
      <c r="M48" s="681"/>
      <c r="N48" s="682"/>
      <c r="O48" s="131"/>
      <c r="P48" s="132"/>
      <c r="Q48" s="132"/>
      <c r="R48" s="517"/>
      <c r="S48" s="129"/>
    </row>
    <row r="49" spans="1:19" x14ac:dyDescent="0.25">
      <c r="A49" s="513">
        <v>9</v>
      </c>
      <c r="B49" s="679" t="s">
        <v>424</v>
      </c>
      <c r="C49" s="679"/>
      <c r="D49" s="679"/>
      <c r="E49" s="679"/>
      <c r="F49" s="679"/>
      <c r="G49" s="679"/>
      <c r="H49" s="679"/>
      <c r="I49" s="679"/>
      <c r="J49" s="679"/>
      <c r="K49" s="679"/>
      <c r="L49" s="680" t="s">
        <v>215</v>
      </c>
      <c r="M49" s="681"/>
      <c r="N49" s="682"/>
      <c r="O49" s="131"/>
      <c r="P49" s="132"/>
      <c r="Q49" s="132"/>
      <c r="R49" s="517"/>
      <c r="S49" s="129"/>
    </row>
    <row r="50" spans="1:19" x14ac:dyDescent="0.25">
      <c r="A50" s="513">
        <v>10</v>
      </c>
      <c r="B50" s="712" t="s">
        <v>502</v>
      </c>
      <c r="C50" s="679"/>
      <c r="D50" s="679"/>
      <c r="E50" s="679"/>
      <c r="F50" s="679"/>
      <c r="G50" s="679"/>
      <c r="H50" s="679"/>
      <c r="I50" s="679"/>
      <c r="J50" s="679"/>
      <c r="K50" s="679"/>
      <c r="L50" s="680" t="s">
        <v>219</v>
      </c>
      <c r="M50" s="681"/>
      <c r="N50" s="682"/>
      <c r="O50" s="131"/>
      <c r="P50" s="132"/>
      <c r="Q50" s="132"/>
      <c r="R50" s="517"/>
      <c r="S50" s="129"/>
    </row>
    <row r="51" spans="1:19" x14ac:dyDescent="0.25">
      <c r="A51" s="513">
        <v>11</v>
      </c>
      <c r="B51" s="679" t="s">
        <v>222</v>
      </c>
      <c r="C51" s="679"/>
      <c r="D51" s="679"/>
      <c r="E51" s="679"/>
      <c r="F51" s="679"/>
      <c r="G51" s="679"/>
      <c r="H51" s="679"/>
      <c r="I51" s="679"/>
      <c r="J51" s="679"/>
      <c r="K51" s="679"/>
      <c r="L51" s="680" t="s">
        <v>215</v>
      </c>
      <c r="M51" s="681"/>
      <c r="N51" s="682"/>
      <c r="O51" s="131"/>
      <c r="P51" s="132"/>
      <c r="Q51" s="132"/>
      <c r="R51" s="193"/>
      <c r="S51" s="129"/>
    </row>
    <row r="52" spans="1:19" x14ac:dyDescent="0.25">
      <c r="A52" s="513">
        <v>12</v>
      </c>
      <c r="B52" s="679" t="s">
        <v>506</v>
      </c>
      <c r="C52" s="679"/>
      <c r="D52" s="679"/>
      <c r="E52" s="679"/>
      <c r="F52" s="679"/>
      <c r="G52" s="679"/>
      <c r="H52" s="679"/>
      <c r="I52" s="679"/>
      <c r="J52" s="679"/>
      <c r="K52" s="679"/>
      <c r="L52" s="680" t="s">
        <v>215</v>
      </c>
      <c r="M52" s="681"/>
      <c r="N52" s="682"/>
      <c r="O52" s="131"/>
      <c r="P52" s="132"/>
      <c r="Q52" s="132"/>
      <c r="R52" s="193"/>
      <c r="S52" s="129"/>
    </row>
    <row r="53" spans="1:19" x14ac:dyDescent="0.25">
      <c r="A53" s="514"/>
      <c r="B53" s="728"/>
      <c r="C53" s="728"/>
      <c r="D53" s="728"/>
      <c r="E53" s="728"/>
      <c r="F53" s="728"/>
      <c r="G53" s="728"/>
      <c r="H53" s="728"/>
      <c r="I53" s="728"/>
      <c r="J53" s="728"/>
      <c r="K53" s="728"/>
      <c r="L53" s="709"/>
      <c r="M53" s="710"/>
      <c r="N53" s="711"/>
      <c r="O53" s="131"/>
      <c r="P53" s="132"/>
      <c r="Q53" s="132"/>
      <c r="R53" s="193"/>
      <c r="S53" s="129"/>
    </row>
    <row r="54" spans="1:19" x14ac:dyDescent="0.25">
      <c r="A54" s="515"/>
      <c r="B54" s="713"/>
      <c r="C54" s="713"/>
      <c r="D54" s="713"/>
      <c r="E54" s="713"/>
      <c r="F54" s="713"/>
      <c r="G54" s="713"/>
      <c r="H54" s="713"/>
      <c r="I54" s="713"/>
      <c r="J54" s="713"/>
      <c r="K54" s="713"/>
      <c r="L54" s="714"/>
      <c r="M54" s="715"/>
      <c r="N54" s="716"/>
      <c r="O54" s="133"/>
      <c r="P54" s="134"/>
      <c r="Q54" s="134"/>
      <c r="R54" s="194"/>
      <c r="S54" s="129"/>
    </row>
    <row r="55" spans="1:19" x14ac:dyDescent="0.25">
      <c r="A55" s="524" t="s">
        <v>572</v>
      </c>
      <c r="B55" s="520"/>
      <c r="C55" s="520"/>
      <c r="D55" s="520"/>
      <c r="E55" s="520"/>
      <c r="F55" s="520"/>
      <c r="G55" s="520"/>
      <c r="H55" s="520"/>
      <c r="I55" s="520"/>
      <c r="J55" s="520"/>
      <c r="K55" s="520"/>
      <c r="L55" s="521"/>
      <c r="M55" s="521"/>
      <c r="N55" s="521"/>
      <c r="O55" s="522"/>
      <c r="P55" s="522"/>
      <c r="Q55" s="522"/>
      <c r="R55" s="523"/>
      <c r="S55" s="129"/>
    </row>
    <row r="56" spans="1:19" ht="4.5" customHeight="1" x14ac:dyDescent="0.25">
      <c r="A56" s="518"/>
      <c r="B56" s="519"/>
      <c r="C56" s="519"/>
      <c r="D56" s="519"/>
      <c r="E56" s="519"/>
      <c r="F56" s="519"/>
      <c r="G56" s="519"/>
      <c r="H56" s="519"/>
      <c r="I56" s="519"/>
      <c r="J56" s="519"/>
      <c r="K56" s="519"/>
      <c r="L56" s="519"/>
      <c r="M56" s="519"/>
      <c r="N56" s="519"/>
      <c r="O56" s="519"/>
      <c r="P56" s="519"/>
      <c r="Q56" s="519"/>
      <c r="R56" s="519"/>
      <c r="S56" s="130"/>
    </row>
  </sheetData>
  <sheetProtection algorithmName="SHA-512" hashValue="bR+aqk85mcgbQ8BJZoCh29dud26rJJKsn2Le69cz04SaIGpW+btMwLwlof2PA+NMrRkGSQ37Flnq3wPrGlRdyA==" saltValue="o37tAU8o12WJv8ejQr9jGA==" spinCount="100000" sheet="1" selectLockedCells="1"/>
  <customSheetViews>
    <customSheetView guid="{CB0F96DD-44E5-44A4-860F-548ECBB436AE}" showPageBreaks="1" fitToPage="1" printArea="1" view="pageLayout" topLeftCell="A4">
      <selection activeCell="E24" sqref="E24:K24"/>
      <colBreaks count="1" manualBreakCount="1">
        <brk id="19" max="1048575" man="1"/>
      </colBreaks>
      <pageMargins left="0.78740157480314965" right="0.78740157480314965" top="0.98425196850393704" bottom="0.98425196850393704" header="0.51181102362204722" footer="0.51181102362204722"/>
      <pageSetup paperSize="9" scale="85" orientation="portrait" horizontalDpi="0" verticalDpi="0" r:id="rId1"/>
      <headerFooter>
        <oddFooter>&amp;L&amp;8Antrag auf Förderung 
Landkreis Altenburger Land&amp;C&amp;8Seite 2&amp;R&amp;8Datum der Antragstellung &amp;D</oddFooter>
      </headerFooter>
    </customSheetView>
    <customSheetView guid="{64EDB8CB-9FAE-442C-BA10-2255566A9D15}" showPageBreaks="1" fitToPage="1" printArea="1" hiddenColumns="1" view="pageLayout">
      <selection activeCell="E24" sqref="E24:K24"/>
      <colBreaks count="1" manualBreakCount="1">
        <brk id="19" max="1048575" man="1"/>
      </colBreaks>
      <pageMargins left="0.78740157480314965" right="0.78740157480314965" top="0.98425196850393704" bottom="0.98425196850393704" header="0.51181102362204722" footer="0.51181102362204722"/>
      <pageSetup paperSize="9" scale="85" orientation="portrait" horizontalDpi="0" verticalDpi="0" r:id="rId2"/>
      <headerFooter>
        <oddFooter>&amp;L&amp;8Antrag auf Förderung 
Landkreis Altenburger Land&amp;C&amp;8Seite 2&amp;R&amp;8Datum der Antragstellung &amp;D</oddFooter>
      </headerFooter>
    </customSheetView>
  </customSheetViews>
  <mergeCells count="57">
    <mergeCell ref="A17:M19"/>
    <mergeCell ref="A22:D29"/>
    <mergeCell ref="L24:R25"/>
    <mergeCell ref="E27:K27"/>
    <mergeCell ref="L22:R23"/>
    <mergeCell ref="E22:K22"/>
    <mergeCell ref="E23:K23"/>
    <mergeCell ref="E24:K24"/>
    <mergeCell ref="E25:K25"/>
    <mergeCell ref="E26:K26"/>
    <mergeCell ref="L26:R27"/>
    <mergeCell ref="O1:R1"/>
    <mergeCell ref="A3:S3"/>
    <mergeCell ref="A14:R15"/>
    <mergeCell ref="E5:R5"/>
    <mergeCell ref="E7:R7"/>
    <mergeCell ref="E9:I9"/>
    <mergeCell ref="E11:I11"/>
    <mergeCell ref="B54:K54"/>
    <mergeCell ref="L54:N54"/>
    <mergeCell ref="L32:N35"/>
    <mergeCell ref="B51:K51"/>
    <mergeCell ref="L51:N51"/>
    <mergeCell ref="B52:K52"/>
    <mergeCell ref="L52:N52"/>
    <mergeCell ref="B48:K48"/>
    <mergeCell ref="L48:N48"/>
    <mergeCell ref="B49:K49"/>
    <mergeCell ref="B39:E39"/>
    <mergeCell ref="B41:K41"/>
    <mergeCell ref="B45:K45"/>
    <mergeCell ref="L45:N45"/>
    <mergeCell ref="L41:N41"/>
    <mergeCell ref="B53:K53"/>
    <mergeCell ref="L53:N53"/>
    <mergeCell ref="L47:N47"/>
    <mergeCell ref="B43:K43"/>
    <mergeCell ref="L43:N43"/>
    <mergeCell ref="B44:K44"/>
    <mergeCell ref="L44:N44"/>
    <mergeCell ref="L49:N49"/>
    <mergeCell ref="B50:K50"/>
    <mergeCell ref="L50:N50"/>
    <mergeCell ref="B46:K46"/>
    <mergeCell ref="L46:N46"/>
    <mergeCell ref="B47:K47"/>
    <mergeCell ref="B42:K42"/>
    <mergeCell ref="L42:N42"/>
    <mergeCell ref="L28:R29"/>
    <mergeCell ref="O32:R35"/>
    <mergeCell ref="A35:A40"/>
    <mergeCell ref="E28:K28"/>
    <mergeCell ref="E29:K29"/>
    <mergeCell ref="O36:O40"/>
    <mergeCell ref="P36:P40"/>
    <mergeCell ref="Q36:Q40"/>
    <mergeCell ref="R36:R40"/>
  </mergeCells>
  <dataValidations count="2">
    <dataValidation type="list" allowBlank="1" showInputMessage="1" showErrorMessage="1" sqref="E7:R7">
      <formula1>$V$4:$V$21</formula1>
    </dataValidation>
    <dataValidation type="list" allowBlank="1" showInputMessage="1" showErrorMessage="1" sqref="E5:R5">
      <formula1>$T$4:$T$9</formula1>
    </dataValidation>
  </dataValidations>
  <pageMargins left="0.78740157480314965" right="0.78740157480314965" top="0.98425196850393704" bottom="0.98425196850393704" header="0.51181102362204722" footer="0.51181102362204722"/>
  <pageSetup paperSize="9" scale="85" orientation="portrait" horizontalDpi="0" verticalDpi="0" r:id="rId3"/>
  <headerFooter>
    <oddFooter>&amp;L&amp;8Antrag auf Förderung 
Landkreis Altenburger Land&amp;C&amp;8Seite 2&amp;R&amp;8Datum der Antragstellung &amp;D</oddFooter>
  </headerFooter>
  <colBreaks count="1" manualBreakCount="1">
    <brk id="19"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8433" r:id="rId6" name="Check Box 1">
              <controlPr defaultSize="0" autoFill="0" autoLine="0" autoPict="0" altText="öffentlich-rechtlich">
                <anchor moveWithCells="1">
                  <from>
                    <xdr:col>3</xdr:col>
                    <xdr:colOff>0</xdr:colOff>
                    <xdr:row>8</xdr:row>
                    <xdr:rowOff>0</xdr:rowOff>
                  </from>
                  <to>
                    <xdr:col>3</xdr:col>
                    <xdr:colOff>190500</xdr:colOff>
                    <xdr:row>8</xdr:row>
                    <xdr:rowOff>161925</xdr:rowOff>
                  </to>
                </anchor>
              </controlPr>
            </control>
          </mc:Choice>
        </mc:AlternateContent>
        <mc:AlternateContent xmlns:mc="http://schemas.openxmlformats.org/markup-compatibility/2006">
          <mc:Choice Requires="x14">
            <control shapeId="18434" r:id="rId7" name="Check Box 2">
              <controlPr defaultSize="0" autoFill="0" autoLine="0" autoPict="0" altText="ja">
                <anchor moveWithCells="1">
                  <from>
                    <xdr:col>14</xdr:col>
                    <xdr:colOff>142875</xdr:colOff>
                    <xdr:row>18</xdr:row>
                    <xdr:rowOff>38100</xdr:rowOff>
                  </from>
                  <to>
                    <xdr:col>14</xdr:col>
                    <xdr:colOff>304800</xdr:colOff>
                    <xdr:row>18</xdr:row>
                    <xdr:rowOff>161925</xdr:rowOff>
                  </to>
                </anchor>
              </controlPr>
            </control>
          </mc:Choice>
        </mc:AlternateContent>
        <mc:AlternateContent xmlns:mc="http://schemas.openxmlformats.org/markup-compatibility/2006">
          <mc:Choice Requires="x14">
            <control shapeId="18435" r:id="rId8" name="Check Box 3">
              <controlPr defaultSize="0" autoFill="0" autoLine="0" autoPict="0" altText="nein">
                <anchor moveWithCells="1">
                  <from>
                    <xdr:col>16</xdr:col>
                    <xdr:colOff>180975</xdr:colOff>
                    <xdr:row>18</xdr:row>
                    <xdr:rowOff>38100</xdr:rowOff>
                  </from>
                  <to>
                    <xdr:col>16</xdr:col>
                    <xdr:colOff>342900</xdr:colOff>
                    <xdr:row>18</xdr:row>
                    <xdr:rowOff>161925</xdr:rowOff>
                  </to>
                </anchor>
              </controlPr>
            </control>
          </mc:Choice>
        </mc:AlternateContent>
        <mc:AlternateContent xmlns:mc="http://schemas.openxmlformats.org/markup-compatibility/2006">
          <mc:Choice Requires="x14">
            <control shapeId="18436" r:id="rId9" name="Check Box 4">
              <controlPr defaultSize="0" autoFill="0" autoLine="0" autoPict="0" altText="privatrechtlich">
                <anchor moveWithCells="1">
                  <from>
                    <xdr:col>3</xdr:col>
                    <xdr:colOff>9525</xdr:colOff>
                    <xdr:row>9</xdr:row>
                    <xdr:rowOff>95250</xdr:rowOff>
                  </from>
                  <to>
                    <xdr:col>3</xdr:col>
                    <xdr:colOff>190500</xdr:colOff>
                    <xdr:row>11</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I19"/>
  <sheetViews>
    <sheetView showGridLines="0" showRowColHeaders="0" zoomScaleNormal="100" workbookViewId="0">
      <selection activeCell="G6" sqref="G6"/>
    </sheetView>
  </sheetViews>
  <sheetFormatPr baseColWidth="10" defaultColWidth="11.42578125" defaultRowHeight="15" x14ac:dyDescent="0.25"/>
  <cols>
    <col min="1" max="1" width="2.140625" style="1" customWidth="1"/>
    <col min="2" max="2" width="4" style="1" customWidth="1"/>
    <col min="3" max="3" width="11.42578125" style="1"/>
    <col min="4" max="4" width="26.140625" style="1" customWidth="1"/>
    <col min="5" max="5" width="11.42578125" style="1"/>
    <col min="6" max="6" width="20.7109375" style="1" customWidth="1"/>
    <col min="7" max="7" width="18.5703125" style="1" customWidth="1"/>
    <col min="8" max="8" width="2.140625" style="1" customWidth="1"/>
    <col min="9" max="16384" width="11.42578125" style="1"/>
  </cols>
  <sheetData>
    <row r="1" spans="1:9" x14ac:dyDescent="0.25">
      <c r="A1" s="12"/>
      <c r="B1" s="78" t="s">
        <v>334</v>
      </c>
      <c r="C1" s="79"/>
      <c r="D1" s="79"/>
      <c r="E1" s="79"/>
      <c r="F1" s="80"/>
      <c r="G1" s="81" t="str">
        <f ca="1">MID(CELL("Dateiname",$A$1),FIND("]",CELL("Dateiname",$A$1))+1,31)</f>
        <v>A5-öM</v>
      </c>
      <c r="H1" s="12"/>
    </row>
    <row r="2" spans="1:9" ht="15.75" thickBot="1" x14ac:dyDescent="0.3">
      <c r="A2" s="12"/>
      <c r="B2" s="12"/>
      <c r="C2" s="12"/>
      <c r="F2" s="201" t="s">
        <v>85</v>
      </c>
      <c r="G2" s="195" t="str">
        <f>IF('Seite 1'!G17="","",'Seite 1'!G17)</f>
        <v/>
      </c>
      <c r="H2" s="200"/>
    </row>
    <row r="3" spans="1:9" x14ac:dyDescent="0.25">
      <c r="A3" s="73"/>
      <c r="B3" s="74"/>
      <c r="C3" s="74"/>
      <c r="D3" s="74"/>
      <c r="E3" s="74"/>
      <c r="F3" s="74"/>
      <c r="G3" s="74"/>
      <c r="H3" s="75"/>
    </row>
    <row r="4" spans="1:9" x14ac:dyDescent="0.25">
      <c r="A4" s="4"/>
      <c r="B4" s="5"/>
      <c r="C4" s="6"/>
      <c r="D4" s="11"/>
      <c r="E4" s="11"/>
      <c r="F4" s="6"/>
      <c r="G4" s="156"/>
      <c r="H4" s="7"/>
    </row>
    <row r="5" spans="1:9" ht="17.25" x14ac:dyDescent="0.25">
      <c r="A5" s="4"/>
      <c r="B5" s="148" t="s">
        <v>427</v>
      </c>
      <c r="C5" s="6"/>
      <c r="D5" s="11"/>
      <c r="E5" s="11"/>
      <c r="F5" s="6"/>
      <c r="G5" s="156"/>
      <c r="H5" s="7"/>
    </row>
    <row r="6" spans="1:9" x14ac:dyDescent="0.25">
      <c r="A6" s="4"/>
      <c r="B6" s="149" t="s">
        <v>59</v>
      </c>
      <c r="C6" s="150" t="s">
        <v>367</v>
      </c>
      <c r="D6" s="11"/>
      <c r="E6" s="11"/>
      <c r="F6" s="6"/>
      <c r="G6" s="157">
        <v>0</v>
      </c>
      <c r="H6" s="7"/>
    </row>
    <row r="7" spans="1:9" x14ac:dyDescent="0.25">
      <c r="A7" s="4"/>
      <c r="B7" s="149" t="s">
        <v>60</v>
      </c>
      <c r="C7" s="150" t="s">
        <v>368</v>
      </c>
      <c r="D7" s="11"/>
      <c r="E7" s="11"/>
      <c r="F7" s="6"/>
      <c r="G7" s="157">
        <v>0</v>
      </c>
      <c r="H7" s="7"/>
    </row>
    <row r="8" spans="1:9" x14ac:dyDescent="0.25">
      <c r="A8" s="4"/>
      <c r="B8" s="149" t="s">
        <v>61</v>
      </c>
      <c r="C8" s="150" t="s">
        <v>369</v>
      </c>
      <c r="D8" s="11"/>
      <c r="E8" s="11"/>
      <c r="F8" s="6"/>
      <c r="G8" s="157">
        <v>0</v>
      </c>
      <c r="H8" s="7"/>
    </row>
    <row r="9" spans="1:9" x14ac:dyDescent="0.25">
      <c r="A9" s="4"/>
      <c r="B9" s="149" t="s">
        <v>62</v>
      </c>
      <c r="C9" s="150" t="s">
        <v>370</v>
      </c>
      <c r="D9" s="11"/>
      <c r="E9" s="11"/>
      <c r="F9" s="6"/>
      <c r="G9" s="157">
        <v>0</v>
      </c>
      <c r="H9" s="7"/>
    </row>
    <row r="10" spans="1:9" x14ac:dyDescent="0.25">
      <c r="A10" s="4"/>
      <c r="B10" s="149" t="s">
        <v>63</v>
      </c>
      <c r="C10" s="150" t="s">
        <v>371</v>
      </c>
      <c r="D10" s="11"/>
      <c r="E10" s="11"/>
      <c r="F10" s="6"/>
      <c r="G10" s="157">
        <v>0</v>
      </c>
      <c r="H10" s="7"/>
    </row>
    <row r="11" spans="1:9" ht="27.75" customHeight="1" x14ac:dyDescent="0.25">
      <c r="A11" s="4"/>
      <c r="B11" s="152" t="s">
        <v>64</v>
      </c>
      <c r="C11" s="827" t="s">
        <v>372</v>
      </c>
      <c r="D11" s="827"/>
      <c r="E11" s="827"/>
      <c r="F11" s="830"/>
      <c r="G11" s="157">
        <v>0</v>
      </c>
      <c r="H11" s="7"/>
    </row>
    <row r="12" spans="1:9" x14ac:dyDescent="0.25">
      <c r="A12" s="4"/>
      <c r="B12" s="152" t="s">
        <v>65</v>
      </c>
      <c r="C12" s="151" t="s">
        <v>373</v>
      </c>
      <c r="D12" s="11"/>
      <c r="E12" s="11"/>
      <c r="F12" s="6"/>
      <c r="G12" s="157">
        <v>0</v>
      </c>
      <c r="H12" s="7"/>
    </row>
    <row r="13" spans="1:9" x14ac:dyDescent="0.25">
      <c r="A13" s="4"/>
      <c r="B13" s="15"/>
      <c r="C13" s="13"/>
      <c r="D13" s="11"/>
      <c r="E13" s="11"/>
      <c r="F13" s="6"/>
      <c r="G13" s="172"/>
      <c r="H13" s="7"/>
    </row>
    <row r="14" spans="1:9" x14ac:dyDescent="0.25">
      <c r="A14" s="4"/>
      <c r="B14" s="6"/>
      <c r="C14" s="6"/>
      <c r="D14" s="6"/>
      <c r="E14" s="6"/>
      <c r="F14" s="6"/>
      <c r="G14" s="6"/>
      <c r="H14" s="7"/>
    </row>
    <row r="15" spans="1:9" x14ac:dyDescent="0.25">
      <c r="A15" s="167"/>
      <c r="B15" s="164" t="s">
        <v>355</v>
      </c>
      <c r="C15" s="176"/>
      <c r="D15" s="176"/>
      <c r="E15" s="170"/>
      <c r="F15" s="165"/>
      <c r="G15" s="166">
        <f>ROUND(SUM(G6:G12),2)</f>
        <v>0</v>
      </c>
      <c r="H15" s="169"/>
      <c r="I15" s="76"/>
    </row>
    <row r="16" spans="1:9" ht="15.75" thickBot="1" x14ac:dyDescent="0.3">
      <c r="A16" s="8"/>
      <c r="B16" s="9"/>
      <c r="C16" s="9"/>
      <c r="D16" s="9"/>
      <c r="E16" s="9"/>
      <c r="F16" s="9"/>
      <c r="G16" s="9"/>
      <c r="H16" s="10"/>
    </row>
    <row r="17" spans="1:8" x14ac:dyDescent="0.25">
      <c r="A17" s="6"/>
      <c r="B17" s="6"/>
      <c r="C17" s="6"/>
      <c r="D17" s="6"/>
      <c r="E17" s="6"/>
      <c r="F17" s="6"/>
      <c r="G17" s="6"/>
      <c r="H17" s="6"/>
    </row>
    <row r="18" spans="1:8" x14ac:dyDescent="0.25">
      <c r="B18" s="178" t="s">
        <v>374</v>
      </c>
    </row>
    <row r="19" spans="1:8" ht="38.25" customHeight="1" x14ac:dyDescent="0.25">
      <c r="B19" s="831" t="s">
        <v>391</v>
      </c>
      <c r="C19" s="831"/>
      <c r="D19" s="831"/>
      <c r="E19" s="831"/>
      <c r="F19" s="831"/>
      <c r="G19" s="831"/>
    </row>
  </sheetData>
  <sheetProtection algorithmName="SHA-512" hashValue="1gkpMTNuv51tTA1V8pPjqD7o+/TyGr5oAn9RwcNqiJmz21RLlOdT2cDKBNGpRZpXTg2Ik6wsZkkO+7Tcck2cSA==" saltValue="uj2gsUf21zS2HkhApxsvqg==" spinCount="100000" sheet="1" selectLockedCells="1"/>
  <customSheetViews>
    <customSheetView guid="{CB0F96DD-44E5-44A4-860F-548ECBB436AE}" fitToPage="1">
      <selection activeCell="G11" sqref="G11"/>
      <pageMargins left="0.23622047244094491" right="0.23622047244094491" top="0.39370078740157483" bottom="0.74803149606299213" header="0.31496062992125984" footer="0.31496062992125984"/>
      <pageSetup paperSize="9" orientation="portrait" horizontalDpi="0" verticalDpi="0" r:id="rId1"/>
      <headerFooter>
        <oddFooter>&amp;L&amp;8Antrag auf Förderung 
Landkreis Altenburger Land&amp;C&amp;8&amp;A&amp;R&amp;8Datum der Antragstellung &amp;D</oddFooter>
      </headerFooter>
    </customSheetView>
    <customSheetView guid="{64EDB8CB-9FAE-442C-BA10-2255566A9D15}" fitToPage="1">
      <selection activeCell="G11" sqref="G11"/>
      <pageMargins left="0.23622047244094491" right="0.23622047244094491" top="0.39370078740157483" bottom="0.74803149606299213" header="0.31496062992125984" footer="0.31496062992125984"/>
      <pageSetup paperSize="9" orientation="portrait" horizontalDpi="0" verticalDpi="0" r:id="rId2"/>
      <headerFooter>
        <oddFooter>&amp;L&amp;8Antrag auf Förderung 
Landkreis Altenburger Land&amp;C&amp;8&amp;A&amp;R&amp;8Datum der Antragstellung &amp;D</oddFooter>
      </headerFooter>
    </customSheetView>
  </customSheetViews>
  <mergeCells count="2">
    <mergeCell ref="C11:F11"/>
    <mergeCell ref="B19:G19"/>
  </mergeCells>
  <pageMargins left="0.78740157480314965" right="0.39370078740157483" top="0.39370078740157483" bottom="0.39370078740157483" header="0.31496062992125984" footer="0.11811023622047244"/>
  <pageSetup paperSize="9" scale="93" orientation="portrait" horizontalDpi="0" verticalDpi="0" r:id="rId3"/>
  <headerFooter>
    <oddFooter>&amp;L&amp;8Antrag auf Förderung 
Landkreis Altenburger Land&amp;C&amp;8&amp;A&amp;R&amp;8Datum der Antragstellung &amp;D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autoPageBreaks="0" fitToPage="1"/>
  </sheetPr>
  <dimension ref="A1:R73"/>
  <sheetViews>
    <sheetView showGridLines="0" showRowColHeaders="0" zoomScaleNormal="100" workbookViewId="0">
      <selection activeCell="A2" sqref="A2"/>
    </sheetView>
  </sheetViews>
  <sheetFormatPr baseColWidth="10" defaultRowHeight="11.25" customHeight="1" x14ac:dyDescent="0.25"/>
  <cols>
    <col min="1" max="1" width="5.140625" style="24" customWidth="1"/>
    <col min="2" max="2" width="5.140625" style="20" customWidth="1"/>
    <col min="3" max="18" width="5.140625" style="21" customWidth="1"/>
    <col min="19" max="256" width="11.42578125" style="21"/>
    <col min="257" max="274" width="5.140625" style="21" customWidth="1"/>
    <col min="275" max="512" width="11.42578125" style="21"/>
    <col min="513" max="530" width="5.140625" style="21" customWidth="1"/>
    <col min="531" max="768" width="11.42578125" style="21"/>
    <col min="769" max="786" width="5.140625" style="21" customWidth="1"/>
    <col min="787" max="1024" width="11.42578125" style="21"/>
    <col min="1025" max="1042" width="5.140625" style="21" customWidth="1"/>
    <col min="1043" max="1280" width="11.42578125" style="21"/>
    <col min="1281" max="1298" width="5.140625" style="21" customWidth="1"/>
    <col min="1299" max="1536" width="11.42578125" style="21"/>
    <col min="1537" max="1554" width="5.140625" style="21" customWidth="1"/>
    <col min="1555" max="1792" width="11.42578125" style="21"/>
    <col min="1793" max="1810" width="5.140625" style="21" customWidth="1"/>
    <col min="1811" max="2048" width="11.42578125" style="21"/>
    <col min="2049" max="2066" width="5.140625" style="21" customWidth="1"/>
    <col min="2067" max="2304" width="11.42578125" style="21"/>
    <col min="2305" max="2322" width="5.140625" style="21" customWidth="1"/>
    <col min="2323" max="2560" width="11.42578125" style="21"/>
    <col min="2561" max="2578" width="5.140625" style="21" customWidth="1"/>
    <col min="2579" max="2816" width="11.42578125" style="21"/>
    <col min="2817" max="2834" width="5.140625" style="21" customWidth="1"/>
    <col min="2835" max="3072" width="11.42578125" style="21"/>
    <col min="3073" max="3090" width="5.140625" style="21" customWidth="1"/>
    <col min="3091" max="3328" width="11.42578125" style="21"/>
    <col min="3329" max="3346" width="5.140625" style="21" customWidth="1"/>
    <col min="3347" max="3584" width="11.42578125" style="21"/>
    <col min="3585" max="3602" width="5.140625" style="21" customWidth="1"/>
    <col min="3603" max="3840" width="11.42578125" style="21"/>
    <col min="3841" max="3858" width="5.140625" style="21" customWidth="1"/>
    <col min="3859" max="4096" width="11.42578125" style="21"/>
    <col min="4097" max="4114" width="5.140625" style="21" customWidth="1"/>
    <col min="4115" max="4352" width="11.42578125" style="21"/>
    <col min="4353" max="4370" width="5.140625" style="21" customWidth="1"/>
    <col min="4371" max="4608" width="11.42578125" style="21"/>
    <col min="4609" max="4626" width="5.140625" style="21" customWidth="1"/>
    <col min="4627" max="4864" width="11.42578125" style="21"/>
    <col min="4865" max="4882" width="5.140625" style="21" customWidth="1"/>
    <col min="4883" max="5120" width="11.42578125" style="21"/>
    <col min="5121" max="5138" width="5.140625" style="21" customWidth="1"/>
    <col min="5139" max="5376" width="11.42578125" style="21"/>
    <col min="5377" max="5394" width="5.140625" style="21" customWidth="1"/>
    <col min="5395" max="5632" width="11.42578125" style="21"/>
    <col min="5633" max="5650" width="5.140625" style="21" customWidth="1"/>
    <col min="5651" max="5888" width="11.42578125" style="21"/>
    <col min="5889" max="5906" width="5.140625" style="21" customWidth="1"/>
    <col min="5907" max="6144" width="11.42578125" style="21"/>
    <col min="6145" max="6162" width="5.140625" style="21" customWidth="1"/>
    <col min="6163" max="6400" width="11.42578125" style="21"/>
    <col min="6401" max="6418" width="5.140625" style="21" customWidth="1"/>
    <col min="6419" max="6656" width="11.42578125" style="21"/>
    <col min="6657" max="6674" width="5.140625" style="21" customWidth="1"/>
    <col min="6675" max="6912" width="11.42578125" style="21"/>
    <col min="6913" max="6930" width="5.140625" style="21" customWidth="1"/>
    <col min="6931" max="7168" width="11.42578125" style="21"/>
    <col min="7169" max="7186" width="5.140625" style="21" customWidth="1"/>
    <col min="7187" max="7424" width="11.42578125" style="21"/>
    <col min="7425" max="7442" width="5.140625" style="21" customWidth="1"/>
    <col min="7443" max="7680" width="11.42578125" style="21"/>
    <col min="7681" max="7698" width="5.140625" style="21" customWidth="1"/>
    <col min="7699" max="7936" width="11.42578125" style="21"/>
    <col min="7937" max="7954" width="5.140625" style="21" customWidth="1"/>
    <col min="7955" max="8192" width="11.42578125" style="21"/>
    <col min="8193" max="8210" width="5.140625" style="21" customWidth="1"/>
    <col min="8211" max="8448" width="11.42578125" style="21"/>
    <col min="8449" max="8466" width="5.140625" style="21" customWidth="1"/>
    <col min="8467" max="8704" width="11.42578125" style="21"/>
    <col min="8705" max="8722" width="5.140625" style="21" customWidth="1"/>
    <col min="8723" max="8960" width="11.42578125" style="21"/>
    <col min="8961" max="8978" width="5.140625" style="21" customWidth="1"/>
    <col min="8979" max="9216" width="11.42578125" style="21"/>
    <col min="9217" max="9234" width="5.140625" style="21" customWidth="1"/>
    <col min="9235" max="9472" width="11.42578125" style="21"/>
    <col min="9473" max="9490" width="5.140625" style="21" customWidth="1"/>
    <col min="9491" max="9728" width="11.42578125" style="21"/>
    <col min="9729" max="9746" width="5.140625" style="21" customWidth="1"/>
    <col min="9747" max="9984" width="11.42578125" style="21"/>
    <col min="9985" max="10002" width="5.140625" style="21" customWidth="1"/>
    <col min="10003" max="10240" width="11.42578125" style="21"/>
    <col min="10241" max="10258" width="5.140625" style="21" customWidth="1"/>
    <col min="10259" max="10496" width="11.42578125" style="21"/>
    <col min="10497" max="10514" width="5.140625" style="21" customWidth="1"/>
    <col min="10515" max="10752" width="11.42578125" style="21"/>
    <col min="10753" max="10770" width="5.140625" style="21" customWidth="1"/>
    <col min="10771" max="11008" width="11.42578125" style="21"/>
    <col min="11009" max="11026" width="5.140625" style="21" customWidth="1"/>
    <col min="11027" max="11264" width="11.42578125" style="21"/>
    <col min="11265" max="11282" width="5.140625" style="21" customWidth="1"/>
    <col min="11283" max="11520" width="11.42578125" style="21"/>
    <col min="11521" max="11538" width="5.140625" style="21" customWidth="1"/>
    <col min="11539" max="11776" width="11.42578125" style="21"/>
    <col min="11777" max="11794" width="5.140625" style="21" customWidth="1"/>
    <col min="11795" max="12032" width="11.42578125" style="21"/>
    <col min="12033" max="12050" width="5.140625" style="21" customWidth="1"/>
    <col min="12051" max="12288" width="11.42578125" style="21"/>
    <col min="12289" max="12306" width="5.140625" style="21" customWidth="1"/>
    <col min="12307" max="12544" width="11.42578125" style="21"/>
    <col min="12545" max="12562" width="5.140625" style="21" customWidth="1"/>
    <col min="12563" max="12800" width="11.42578125" style="21"/>
    <col min="12801" max="12818" width="5.140625" style="21" customWidth="1"/>
    <col min="12819" max="13056" width="11.42578125" style="21"/>
    <col min="13057" max="13074" width="5.140625" style="21" customWidth="1"/>
    <col min="13075" max="13312" width="11.42578125" style="21"/>
    <col min="13313" max="13330" width="5.140625" style="21" customWidth="1"/>
    <col min="13331" max="13568" width="11.42578125" style="21"/>
    <col min="13569" max="13586" width="5.140625" style="21" customWidth="1"/>
    <col min="13587" max="13824" width="11.42578125" style="21"/>
    <col min="13825" max="13842" width="5.140625" style="21" customWidth="1"/>
    <col min="13843" max="14080" width="11.42578125" style="21"/>
    <col min="14081" max="14098" width="5.140625" style="21" customWidth="1"/>
    <col min="14099" max="14336" width="11.42578125" style="21"/>
    <col min="14337" max="14354" width="5.140625" style="21" customWidth="1"/>
    <col min="14355" max="14592" width="11.42578125" style="21"/>
    <col min="14593" max="14610" width="5.140625" style="21" customWidth="1"/>
    <col min="14611" max="14848" width="11.42578125" style="21"/>
    <col min="14849" max="14866" width="5.140625" style="21" customWidth="1"/>
    <col min="14867" max="15104" width="11.42578125" style="21"/>
    <col min="15105" max="15122" width="5.140625" style="21" customWidth="1"/>
    <col min="15123" max="15360" width="11.42578125" style="21"/>
    <col min="15361" max="15378" width="5.140625" style="21" customWidth="1"/>
    <col min="15379" max="15616" width="11.42578125" style="21"/>
    <col min="15617" max="15634" width="5.140625" style="21" customWidth="1"/>
    <col min="15635" max="15872" width="11.42578125" style="21"/>
    <col min="15873" max="15890" width="5.140625" style="21" customWidth="1"/>
    <col min="15891" max="16128" width="11.42578125" style="21"/>
    <col min="16129" max="16146" width="5.140625" style="21" customWidth="1"/>
    <col min="16147" max="16384" width="11.42578125" style="21"/>
  </cols>
  <sheetData>
    <row r="1" spans="1:18" ht="11.25" customHeight="1" x14ac:dyDescent="0.25">
      <c r="A1" s="19" t="s">
        <v>101</v>
      </c>
      <c r="R1" s="22" t="s">
        <v>102</v>
      </c>
    </row>
    <row r="3" spans="1:18" ht="11.25" customHeight="1" x14ac:dyDescent="0.25">
      <c r="A3" s="19" t="s">
        <v>103</v>
      </c>
      <c r="B3" s="23"/>
    </row>
    <row r="4" spans="1:18" ht="11.25" customHeight="1" x14ac:dyDescent="0.25">
      <c r="A4" s="19" t="s">
        <v>104</v>
      </c>
      <c r="B4" s="23"/>
    </row>
    <row r="5" spans="1:18" ht="11.25" customHeight="1" x14ac:dyDescent="0.25">
      <c r="A5" s="24" t="s">
        <v>105</v>
      </c>
      <c r="B5" s="20" t="s">
        <v>106</v>
      </c>
      <c r="C5" s="20"/>
      <c r="D5" s="20"/>
      <c r="E5" s="20"/>
      <c r="F5" s="20"/>
      <c r="G5" s="20"/>
      <c r="H5" s="20"/>
      <c r="I5" s="20"/>
      <c r="J5" s="20"/>
      <c r="K5" s="20"/>
      <c r="L5" s="20"/>
      <c r="M5" s="20"/>
      <c r="N5" s="20"/>
      <c r="O5" s="20"/>
      <c r="P5" s="20"/>
      <c r="Q5" s="20"/>
      <c r="R5" s="20"/>
    </row>
    <row r="6" spans="1:18" ht="11.25" customHeight="1" x14ac:dyDescent="0.25">
      <c r="B6" s="25" t="s">
        <v>0</v>
      </c>
      <c r="C6" s="20" t="s">
        <v>107</v>
      </c>
      <c r="D6" s="20"/>
      <c r="E6" s="20"/>
      <c r="F6" s="20"/>
      <c r="G6" s="20"/>
      <c r="H6" s="20"/>
      <c r="I6" s="20"/>
      <c r="J6" s="20"/>
      <c r="K6" s="20"/>
      <c r="L6" s="20"/>
      <c r="M6" s="20"/>
      <c r="N6" s="20"/>
      <c r="O6" s="20"/>
      <c r="P6" s="20"/>
      <c r="Q6" s="20"/>
      <c r="R6" s="20"/>
    </row>
    <row r="7" spans="1:18" ht="11.25" customHeight="1" x14ac:dyDescent="0.25">
      <c r="C7" s="20" t="s">
        <v>108</v>
      </c>
      <c r="D7" s="20"/>
      <c r="E7" s="20"/>
      <c r="F7" s="20"/>
      <c r="G7" s="20"/>
      <c r="H7" s="20"/>
      <c r="I7" s="20"/>
      <c r="J7" s="20"/>
      <c r="K7" s="20"/>
      <c r="L7" s="20"/>
      <c r="M7" s="20"/>
      <c r="N7" s="20"/>
      <c r="O7" s="20"/>
      <c r="P7" s="20"/>
      <c r="Q7" s="20"/>
      <c r="R7" s="20"/>
    </row>
    <row r="8" spans="1:18" ht="11.25" customHeight="1" x14ac:dyDescent="0.25">
      <c r="C8" s="20" t="s">
        <v>109</v>
      </c>
      <c r="D8" s="20"/>
      <c r="E8" s="20"/>
      <c r="F8" s="20"/>
      <c r="G8" s="20"/>
      <c r="H8" s="20"/>
      <c r="I8" s="20"/>
      <c r="J8" s="20"/>
      <c r="K8" s="20"/>
      <c r="L8" s="20"/>
      <c r="M8" s="20"/>
      <c r="N8" s="20"/>
      <c r="O8" s="20"/>
      <c r="P8" s="20"/>
      <c r="Q8" s="20"/>
      <c r="R8" s="20"/>
    </row>
    <row r="9" spans="1:18" ht="11.25" customHeight="1" x14ac:dyDescent="0.25">
      <c r="B9" s="25" t="s">
        <v>7</v>
      </c>
      <c r="C9" s="20" t="s">
        <v>110</v>
      </c>
      <c r="D9" s="20"/>
      <c r="E9" s="20"/>
      <c r="F9" s="20"/>
      <c r="G9" s="20"/>
      <c r="H9" s="20"/>
      <c r="I9" s="20"/>
      <c r="J9" s="20"/>
      <c r="K9" s="20"/>
      <c r="L9" s="20"/>
      <c r="M9" s="20"/>
      <c r="N9" s="20"/>
      <c r="O9" s="20"/>
      <c r="P9" s="20"/>
      <c r="Q9" s="20"/>
      <c r="R9" s="20"/>
    </row>
    <row r="10" spans="1:18" ht="11.25" customHeight="1" x14ac:dyDescent="0.25">
      <c r="C10" s="20" t="s">
        <v>111</v>
      </c>
      <c r="D10" s="20"/>
      <c r="E10" s="20"/>
      <c r="F10" s="20"/>
      <c r="G10" s="20"/>
      <c r="H10" s="20"/>
      <c r="I10" s="20"/>
      <c r="J10" s="20"/>
      <c r="K10" s="20"/>
      <c r="L10" s="20"/>
      <c r="M10" s="20"/>
      <c r="N10" s="20"/>
      <c r="O10" s="20"/>
      <c r="P10" s="20"/>
      <c r="Q10" s="20"/>
      <c r="R10" s="20"/>
    </row>
    <row r="11" spans="1:18" ht="11.25" customHeight="1" x14ac:dyDescent="0.25">
      <c r="B11" s="25" t="s">
        <v>13</v>
      </c>
      <c r="C11" s="20" t="s">
        <v>112</v>
      </c>
      <c r="D11" s="20"/>
      <c r="E11" s="20"/>
      <c r="F11" s="20"/>
      <c r="G11" s="20"/>
      <c r="H11" s="20"/>
      <c r="I11" s="20"/>
      <c r="J11" s="20"/>
      <c r="K11" s="20"/>
      <c r="L11" s="20"/>
      <c r="M11" s="20"/>
      <c r="N11" s="20"/>
      <c r="O11" s="20"/>
      <c r="P11" s="20"/>
      <c r="Q11" s="20"/>
      <c r="R11" s="20"/>
    </row>
    <row r="12" spans="1:18" ht="11.25" customHeight="1" x14ac:dyDescent="0.25">
      <c r="C12" s="20" t="s">
        <v>113</v>
      </c>
      <c r="D12" s="20"/>
      <c r="E12" s="20"/>
      <c r="F12" s="20"/>
      <c r="G12" s="20"/>
      <c r="H12" s="20"/>
      <c r="I12" s="20"/>
      <c r="J12" s="20"/>
      <c r="K12" s="20"/>
      <c r="L12" s="20"/>
      <c r="M12" s="20"/>
      <c r="N12" s="20"/>
      <c r="O12" s="20"/>
      <c r="P12" s="20"/>
      <c r="Q12" s="20"/>
      <c r="R12" s="20"/>
    </row>
    <row r="13" spans="1:18" ht="11.25" customHeight="1" x14ac:dyDescent="0.25">
      <c r="B13" s="25" t="s">
        <v>20</v>
      </c>
      <c r="C13" s="20" t="s">
        <v>114</v>
      </c>
      <c r="D13" s="20"/>
      <c r="E13" s="20"/>
      <c r="F13" s="20"/>
      <c r="G13" s="20"/>
      <c r="H13" s="20"/>
      <c r="I13" s="20"/>
      <c r="J13" s="20"/>
      <c r="K13" s="20"/>
      <c r="L13" s="20"/>
      <c r="M13" s="20"/>
      <c r="N13" s="20"/>
      <c r="O13" s="20"/>
      <c r="P13" s="20"/>
      <c r="Q13" s="20"/>
      <c r="R13" s="20"/>
    </row>
    <row r="14" spans="1:18" ht="11.25" customHeight="1" x14ac:dyDescent="0.25">
      <c r="C14" s="20" t="s">
        <v>115</v>
      </c>
      <c r="D14" s="20"/>
      <c r="E14" s="20"/>
      <c r="F14" s="20"/>
      <c r="G14" s="20"/>
      <c r="H14" s="20"/>
      <c r="I14" s="20"/>
      <c r="J14" s="20"/>
      <c r="K14" s="20"/>
      <c r="L14" s="20"/>
      <c r="M14" s="20"/>
      <c r="N14" s="20"/>
      <c r="O14" s="20"/>
      <c r="P14" s="20"/>
      <c r="Q14" s="20"/>
      <c r="R14" s="20"/>
    </row>
    <row r="15" spans="1:18" ht="11.25" customHeight="1" x14ac:dyDescent="0.25">
      <c r="A15" s="24" t="s">
        <v>116</v>
      </c>
      <c r="B15" s="20" t="s">
        <v>117</v>
      </c>
      <c r="C15" s="20"/>
      <c r="D15" s="20"/>
      <c r="E15" s="20"/>
      <c r="F15" s="20"/>
      <c r="G15" s="20"/>
      <c r="H15" s="20"/>
      <c r="I15" s="20"/>
      <c r="J15" s="20"/>
      <c r="K15" s="20"/>
      <c r="L15" s="20"/>
      <c r="M15" s="20"/>
      <c r="N15" s="20"/>
      <c r="O15" s="20"/>
      <c r="P15" s="20"/>
      <c r="Q15" s="20"/>
      <c r="R15" s="20"/>
    </row>
    <row r="16" spans="1:18" ht="11.25" customHeight="1" x14ac:dyDescent="0.25">
      <c r="B16" s="20" t="s">
        <v>118</v>
      </c>
      <c r="C16" s="20"/>
      <c r="D16" s="20"/>
      <c r="E16" s="20"/>
      <c r="F16" s="20"/>
      <c r="G16" s="20"/>
      <c r="H16" s="20"/>
      <c r="I16" s="20"/>
      <c r="J16" s="20"/>
      <c r="K16" s="20"/>
      <c r="L16" s="20"/>
      <c r="M16" s="20"/>
      <c r="N16" s="20"/>
      <c r="O16" s="20"/>
      <c r="P16" s="20"/>
      <c r="Q16" s="20"/>
      <c r="R16" s="20"/>
    </row>
    <row r="17" spans="1:18" ht="11.25" customHeight="1" x14ac:dyDescent="0.25">
      <c r="B17" s="25" t="s">
        <v>0</v>
      </c>
      <c r="C17" s="20" t="s">
        <v>119</v>
      </c>
      <c r="D17" s="20"/>
      <c r="E17" s="20"/>
      <c r="F17" s="20"/>
      <c r="G17" s="20"/>
      <c r="H17" s="20"/>
      <c r="I17" s="20"/>
      <c r="J17" s="20"/>
      <c r="K17" s="20"/>
      <c r="L17" s="20"/>
      <c r="M17" s="20"/>
      <c r="N17" s="20"/>
      <c r="O17" s="20"/>
      <c r="P17" s="20"/>
      <c r="Q17" s="20"/>
      <c r="R17" s="20"/>
    </row>
    <row r="18" spans="1:18" ht="11.25" customHeight="1" x14ac:dyDescent="0.25">
      <c r="C18" s="20" t="s">
        <v>120</v>
      </c>
      <c r="D18" s="20"/>
      <c r="E18" s="20"/>
      <c r="F18" s="20"/>
      <c r="G18" s="20"/>
      <c r="H18" s="20"/>
      <c r="I18" s="20"/>
      <c r="J18" s="20"/>
      <c r="K18" s="20"/>
      <c r="L18" s="20"/>
      <c r="M18" s="20"/>
      <c r="N18" s="20"/>
      <c r="O18" s="20"/>
      <c r="P18" s="20"/>
      <c r="Q18" s="20"/>
      <c r="R18" s="20"/>
    </row>
    <row r="19" spans="1:18" ht="11.25" customHeight="1" x14ac:dyDescent="0.25">
      <c r="B19" s="25" t="s">
        <v>7</v>
      </c>
      <c r="C19" s="20" t="s">
        <v>121</v>
      </c>
      <c r="D19" s="20"/>
      <c r="E19" s="20"/>
      <c r="F19" s="20"/>
      <c r="G19" s="20"/>
      <c r="H19" s="20"/>
      <c r="I19" s="20"/>
      <c r="J19" s="20"/>
      <c r="K19" s="20"/>
      <c r="L19" s="20"/>
      <c r="M19" s="20"/>
      <c r="N19" s="20"/>
      <c r="O19" s="20"/>
      <c r="P19" s="20"/>
      <c r="Q19" s="20"/>
      <c r="R19" s="20"/>
    </row>
    <row r="20" spans="1:18" ht="11.25" customHeight="1" x14ac:dyDescent="0.25">
      <c r="B20" s="25" t="s">
        <v>13</v>
      </c>
      <c r="C20" s="20" t="s">
        <v>122</v>
      </c>
      <c r="D20" s="20"/>
      <c r="E20" s="20"/>
      <c r="F20" s="20"/>
      <c r="G20" s="20"/>
      <c r="H20" s="20"/>
      <c r="I20" s="20"/>
      <c r="J20" s="20"/>
      <c r="K20" s="20"/>
      <c r="L20" s="20"/>
      <c r="M20" s="20"/>
      <c r="N20" s="20"/>
      <c r="O20" s="20"/>
      <c r="P20" s="20"/>
      <c r="Q20" s="20"/>
      <c r="R20" s="20"/>
    </row>
    <row r="21" spans="1:18" ht="11.25" customHeight="1" x14ac:dyDescent="0.25">
      <c r="A21" s="24" t="s">
        <v>123</v>
      </c>
      <c r="B21" s="20" t="s">
        <v>124</v>
      </c>
      <c r="C21" s="20"/>
      <c r="D21" s="20"/>
      <c r="E21" s="20"/>
      <c r="F21" s="20"/>
      <c r="G21" s="20"/>
      <c r="H21" s="20"/>
      <c r="I21" s="20"/>
      <c r="J21" s="20"/>
      <c r="K21" s="20"/>
      <c r="L21" s="20"/>
      <c r="M21" s="20"/>
      <c r="N21" s="20"/>
      <c r="O21" s="20"/>
      <c r="P21" s="20"/>
      <c r="Q21" s="20"/>
      <c r="R21" s="20"/>
    </row>
    <row r="22" spans="1:18" ht="11.25" customHeight="1" x14ac:dyDescent="0.25">
      <c r="A22" s="24" t="s">
        <v>125</v>
      </c>
      <c r="B22" s="20" t="s">
        <v>126</v>
      </c>
      <c r="C22" s="20"/>
      <c r="D22" s="20"/>
      <c r="E22" s="20"/>
      <c r="F22" s="20"/>
      <c r="G22" s="20"/>
      <c r="H22" s="20"/>
      <c r="I22" s="20"/>
      <c r="J22" s="20"/>
      <c r="K22" s="20"/>
      <c r="L22" s="20"/>
      <c r="M22" s="20"/>
      <c r="N22" s="20"/>
      <c r="O22" s="20"/>
      <c r="P22" s="20"/>
      <c r="Q22" s="20"/>
      <c r="R22" s="20"/>
    </row>
    <row r="23" spans="1:18" ht="11.25" customHeight="1" x14ac:dyDescent="0.25">
      <c r="B23" s="20" t="s">
        <v>127</v>
      </c>
      <c r="C23" s="20"/>
      <c r="D23" s="20"/>
      <c r="E23" s="20"/>
      <c r="F23" s="20"/>
      <c r="G23" s="20"/>
      <c r="H23" s="20"/>
      <c r="I23" s="20"/>
      <c r="J23" s="20"/>
      <c r="K23" s="20"/>
      <c r="L23" s="20"/>
      <c r="M23" s="20"/>
      <c r="N23" s="20"/>
      <c r="O23" s="20"/>
      <c r="P23" s="20"/>
      <c r="Q23" s="20"/>
      <c r="R23" s="20"/>
    </row>
    <row r="24" spans="1:18" ht="11.25" customHeight="1" x14ac:dyDescent="0.25">
      <c r="A24" s="24" t="s">
        <v>128</v>
      </c>
      <c r="B24" s="20" t="s">
        <v>129</v>
      </c>
      <c r="C24" s="20"/>
      <c r="D24" s="20"/>
      <c r="E24" s="20"/>
      <c r="F24" s="20"/>
      <c r="G24" s="20"/>
      <c r="H24" s="20"/>
      <c r="I24" s="20"/>
      <c r="J24" s="20"/>
      <c r="K24" s="20"/>
      <c r="L24" s="20"/>
      <c r="M24" s="20"/>
      <c r="N24" s="20"/>
      <c r="O24" s="20"/>
      <c r="P24" s="20"/>
      <c r="Q24" s="20"/>
      <c r="R24" s="20"/>
    </row>
    <row r="25" spans="1:18" ht="11.25" customHeight="1" x14ac:dyDescent="0.25">
      <c r="B25" s="20" t="s">
        <v>130</v>
      </c>
      <c r="C25" s="20"/>
      <c r="D25" s="20"/>
      <c r="E25" s="20"/>
      <c r="F25" s="20"/>
      <c r="G25" s="20"/>
      <c r="H25" s="20"/>
      <c r="I25" s="20"/>
      <c r="J25" s="20"/>
      <c r="K25" s="20"/>
      <c r="L25" s="20"/>
      <c r="M25" s="20"/>
      <c r="N25" s="20"/>
      <c r="O25" s="20"/>
      <c r="P25" s="20"/>
      <c r="Q25" s="20"/>
      <c r="R25" s="20"/>
    </row>
    <row r="26" spans="1:18" ht="11.25" customHeight="1" x14ac:dyDescent="0.25">
      <c r="B26" s="20" t="s">
        <v>131</v>
      </c>
      <c r="C26" s="20"/>
      <c r="D26" s="20"/>
      <c r="E26" s="20"/>
      <c r="F26" s="20"/>
      <c r="G26" s="20"/>
      <c r="H26" s="20"/>
      <c r="I26" s="20"/>
      <c r="J26" s="20"/>
      <c r="K26" s="20"/>
      <c r="L26" s="20"/>
      <c r="M26" s="20"/>
      <c r="N26" s="20"/>
      <c r="O26" s="20"/>
      <c r="P26" s="20"/>
      <c r="Q26" s="20"/>
      <c r="R26" s="20"/>
    </row>
    <row r="27" spans="1:18" ht="11.25" customHeight="1" x14ac:dyDescent="0.25">
      <c r="A27" s="24" t="s">
        <v>132</v>
      </c>
      <c r="B27" s="20" t="s">
        <v>133</v>
      </c>
      <c r="C27" s="20"/>
      <c r="D27" s="20"/>
      <c r="E27" s="20"/>
      <c r="F27" s="20"/>
      <c r="G27" s="20"/>
      <c r="H27" s="20"/>
      <c r="I27" s="20"/>
      <c r="J27" s="20"/>
      <c r="K27" s="20"/>
      <c r="L27" s="20"/>
      <c r="M27" s="20"/>
      <c r="N27" s="20"/>
      <c r="O27" s="20"/>
      <c r="P27" s="20"/>
      <c r="Q27" s="20"/>
      <c r="R27" s="20"/>
    </row>
    <row r="28" spans="1:18" ht="11.25" customHeight="1" x14ac:dyDescent="0.25">
      <c r="B28" s="20" t="s">
        <v>134</v>
      </c>
      <c r="C28" s="20"/>
      <c r="D28" s="20"/>
      <c r="E28" s="20"/>
      <c r="F28" s="20"/>
      <c r="G28" s="20"/>
      <c r="H28" s="20"/>
      <c r="I28" s="20"/>
      <c r="J28" s="20"/>
      <c r="K28" s="20"/>
      <c r="L28" s="20"/>
      <c r="M28" s="20"/>
      <c r="N28" s="20"/>
      <c r="O28" s="20"/>
      <c r="P28" s="20"/>
      <c r="Q28" s="20"/>
      <c r="R28" s="20"/>
    </row>
    <row r="29" spans="1:18" ht="11.25" customHeight="1" x14ac:dyDescent="0.25">
      <c r="B29" s="20" t="s">
        <v>135</v>
      </c>
      <c r="C29" s="20"/>
      <c r="D29" s="20"/>
      <c r="E29" s="20"/>
      <c r="F29" s="20"/>
      <c r="G29" s="20"/>
      <c r="H29" s="20"/>
      <c r="I29" s="20"/>
      <c r="J29" s="20"/>
      <c r="K29" s="20"/>
      <c r="L29" s="20"/>
      <c r="M29" s="20"/>
      <c r="N29" s="20"/>
      <c r="O29" s="20"/>
      <c r="P29" s="20"/>
      <c r="Q29" s="20"/>
      <c r="R29" s="20"/>
    </row>
    <row r="30" spans="1:18" ht="11.25" customHeight="1" x14ac:dyDescent="0.25">
      <c r="A30" s="24" t="s">
        <v>136</v>
      </c>
      <c r="B30" s="20" t="s">
        <v>137</v>
      </c>
      <c r="C30" s="20"/>
      <c r="D30" s="20"/>
      <c r="E30" s="20"/>
      <c r="F30" s="20"/>
      <c r="G30" s="20"/>
      <c r="H30" s="20"/>
      <c r="I30" s="20"/>
      <c r="J30" s="20"/>
      <c r="K30" s="20"/>
      <c r="L30" s="20"/>
      <c r="M30" s="20"/>
      <c r="N30" s="20"/>
      <c r="O30" s="20"/>
      <c r="P30" s="20"/>
      <c r="Q30" s="20"/>
      <c r="R30" s="20"/>
    </row>
    <row r="31" spans="1:18" ht="11.25" customHeight="1" x14ac:dyDescent="0.25">
      <c r="B31" s="25" t="s">
        <v>0</v>
      </c>
      <c r="C31" s="20" t="s">
        <v>138</v>
      </c>
      <c r="D31" s="20"/>
      <c r="E31" s="20"/>
      <c r="F31" s="20"/>
      <c r="G31" s="20"/>
      <c r="H31" s="20"/>
      <c r="I31" s="20"/>
      <c r="J31" s="20"/>
      <c r="K31" s="20"/>
      <c r="L31" s="20"/>
      <c r="M31" s="20"/>
      <c r="N31" s="20"/>
      <c r="O31" s="20"/>
      <c r="P31" s="20"/>
      <c r="Q31" s="20"/>
      <c r="R31" s="20"/>
    </row>
    <row r="32" spans="1:18" ht="11.25" customHeight="1" x14ac:dyDescent="0.25">
      <c r="B32" s="21"/>
      <c r="C32" s="20" t="s">
        <v>139</v>
      </c>
      <c r="D32" s="20"/>
      <c r="E32" s="20"/>
      <c r="F32" s="20"/>
      <c r="G32" s="20"/>
      <c r="H32" s="20"/>
      <c r="I32" s="20"/>
      <c r="J32" s="20"/>
      <c r="K32" s="20"/>
      <c r="L32" s="20"/>
      <c r="M32" s="20"/>
      <c r="N32" s="20"/>
      <c r="O32" s="20"/>
      <c r="P32" s="20"/>
      <c r="Q32" s="20"/>
      <c r="R32" s="20"/>
    </row>
    <row r="33" spans="1:18" ht="11.25" customHeight="1" x14ac:dyDescent="0.25">
      <c r="B33" s="26" t="s">
        <v>59</v>
      </c>
      <c r="C33" s="20" t="s">
        <v>140</v>
      </c>
      <c r="D33" s="20"/>
      <c r="E33" s="20"/>
      <c r="F33" s="20"/>
      <c r="G33" s="20"/>
      <c r="H33" s="20"/>
      <c r="I33" s="20"/>
      <c r="J33" s="20"/>
      <c r="K33" s="20"/>
      <c r="L33" s="20"/>
      <c r="M33" s="20"/>
      <c r="N33" s="20"/>
      <c r="O33" s="20"/>
      <c r="P33" s="20"/>
      <c r="Q33" s="20"/>
      <c r="R33" s="20"/>
    </row>
    <row r="34" spans="1:18" ht="11.25" customHeight="1" x14ac:dyDescent="0.25">
      <c r="B34" s="26" t="s">
        <v>60</v>
      </c>
      <c r="C34" s="20" t="s">
        <v>141</v>
      </c>
      <c r="D34" s="20"/>
      <c r="E34" s="20"/>
      <c r="F34" s="20"/>
      <c r="G34" s="20"/>
      <c r="H34" s="20"/>
      <c r="I34" s="20"/>
      <c r="J34" s="20"/>
      <c r="K34" s="20"/>
      <c r="L34" s="20"/>
      <c r="M34" s="20"/>
      <c r="N34" s="20"/>
      <c r="O34" s="20"/>
      <c r="P34" s="20"/>
      <c r="Q34" s="20"/>
      <c r="R34" s="20"/>
    </row>
    <row r="35" spans="1:18" ht="11.25" customHeight="1" x14ac:dyDescent="0.25">
      <c r="B35" s="25" t="s">
        <v>7</v>
      </c>
      <c r="C35" s="20" t="s">
        <v>142</v>
      </c>
      <c r="D35" s="20"/>
      <c r="E35" s="20"/>
      <c r="F35" s="20"/>
      <c r="G35" s="20"/>
      <c r="H35" s="20"/>
      <c r="I35" s="20"/>
      <c r="J35" s="20"/>
      <c r="K35" s="20"/>
      <c r="L35" s="20"/>
      <c r="M35" s="20"/>
      <c r="N35" s="20"/>
      <c r="O35" s="20"/>
      <c r="P35" s="20"/>
      <c r="Q35" s="20"/>
      <c r="R35" s="20"/>
    </row>
    <row r="36" spans="1:18" ht="11.25" customHeight="1" x14ac:dyDescent="0.25">
      <c r="C36" s="20" t="s">
        <v>143</v>
      </c>
      <c r="D36" s="20"/>
      <c r="E36" s="20"/>
      <c r="F36" s="20"/>
      <c r="G36" s="20"/>
      <c r="H36" s="20"/>
      <c r="I36" s="20"/>
      <c r="J36" s="20"/>
      <c r="K36" s="20"/>
      <c r="L36" s="20"/>
      <c r="M36" s="20"/>
      <c r="N36" s="20"/>
      <c r="O36" s="20"/>
      <c r="P36" s="20"/>
      <c r="Q36" s="20"/>
      <c r="R36" s="20"/>
    </row>
    <row r="37" spans="1:18" ht="11.25" customHeight="1" x14ac:dyDescent="0.25">
      <c r="B37" s="21"/>
      <c r="C37" s="20" t="s">
        <v>144</v>
      </c>
      <c r="D37" s="20"/>
      <c r="E37" s="20"/>
      <c r="F37" s="20"/>
      <c r="G37" s="20"/>
      <c r="H37" s="20"/>
      <c r="I37" s="20"/>
      <c r="J37" s="20"/>
      <c r="K37" s="20"/>
      <c r="L37" s="20"/>
      <c r="M37" s="20"/>
      <c r="N37" s="20"/>
      <c r="O37" s="20"/>
      <c r="P37" s="20"/>
      <c r="Q37" s="20"/>
      <c r="R37" s="20"/>
    </row>
    <row r="38" spans="1:18" ht="11.25" customHeight="1" x14ac:dyDescent="0.25">
      <c r="A38" s="24" t="s">
        <v>145</v>
      </c>
      <c r="B38" s="20" t="s">
        <v>146</v>
      </c>
      <c r="C38" s="20"/>
      <c r="D38" s="20"/>
      <c r="E38" s="20"/>
      <c r="F38" s="20"/>
      <c r="G38" s="20"/>
      <c r="H38" s="20"/>
      <c r="I38" s="20"/>
      <c r="J38" s="20"/>
      <c r="K38" s="20"/>
      <c r="L38" s="20"/>
      <c r="M38" s="20"/>
      <c r="N38" s="20"/>
      <c r="O38" s="20"/>
      <c r="P38" s="20"/>
      <c r="Q38" s="20"/>
      <c r="R38" s="20"/>
    </row>
    <row r="39" spans="1:18" ht="11.25" customHeight="1" x14ac:dyDescent="0.25">
      <c r="B39" s="25" t="s">
        <v>0</v>
      </c>
      <c r="C39" s="20" t="s">
        <v>147</v>
      </c>
      <c r="D39" s="20"/>
      <c r="E39" s="20"/>
      <c r="F39" s="20"/>
      <c r="G39" s="20"/>
      <c r="H39" s="20"/>
      <c r="I39" s="20"/>
      <c r="J39" s="20"/>
      <c r="K39" s="20"/>
      <c r="L39" s="20"/>
      <c r="M39" s="20"/>
      <c r="N39" s="20"/>
      <c r="O39" s="20"/>
      <c r="P39" s="20"/>
      <c r="Q39" s="20"/>
      <c r="R39" s="20"/>
    </row>
    <row r="40" spans="1:18" ht="11.25" customHeight="1" x14ac:dyDescent="0.25">
      <c r="B40" s="25"/>
      <c r="C40" s="20" t="s">
        <v>148</v>
      </c>
      <c r="D40" s="20"/>
      <c r="E40" s="20"/>
      <c r="F40" s="20"/>
      <c r="G40" s="20"/>
      <c r="H40" s="20"/>
      <c r="I40" s="20"/>
      <c r="J40" s="20"/>
      <c r="K40" s="20"/>
      <c r="L40" s="20"/>
      <c r="M40" s="20"/>
      <c r="N40" s="20"/>
      <c r="O40" s="20"/>
      <c r="P40" s="20"/>
      <c r="Q40" s="20"/>
      <c r="R40" s="20"/>
    </row>
    <row r="41" spans="1:18" ht="11.25" customHeight="1" x14ac:dyDescent="0.25">
      <c r="B41" s="25" t="s">
        <v>7</v>
      </c>
      <c r="C41" s="20" t="s">
        <v>149</v>
      </c>
      <c r="D41" s="20"/>
      <c r="E41" s="20"/>
      <c r="F41" s="20"/>
      <c r="G41" s="20"/>
      <c r="H41" s="20"/>
      <c r="I41" s="20"/>
      <c r="J41" s="20"/>
      <c r="K41" s="20"/>
      <c r="L41" s="20"/>
      <c r="M41" s="20"/>
      <c r="N41" s="20"/>
      <c r="O41" s="20"/>
      <c r="P41" s="20"/>
      <c r="Q41" s="20"/>
      <c r="R41" s="20"/>
    </row>
    <row r="42" spans="1:18" ht="11.25" customHeight="1" x14ac:dyDescent="0.25">
      <c r="C42" s="20" t="s">
        <v>150</v>
      </c>
      <c r="D42" s="20"/>
      <c r="E42" s="20"/>
      <c r="F42" s="20"/>
      <c r="G42" s="20"/>
      <c r="H42" s="20"/>
      <c r="I42" s="20"/>
      <c r="J42" s="20"/>
      <c r="K42" s="20"/>
      <c r="L42" s="20"/>
      <c r="M42" s="20"/>
      <c r="N42" s="20"/>
      <c r="O42" s="20"/>
      <c r="P42" s="20"/>
      <c r="Q42" s="20"/>
      <c r="R42" s="20"/>
    </row>
    <row r="44" spans="1:18" ht="11.25" customHeight="1" x14ac:dyDescent="0.25">
      <c r="A44" s="19" t="s">
        <v>151</v>
      </c>
      <c r="B44" s="23"/>
    </row>
    <row r="45" spans="1:18" ht="11.25" customHeight="1" x14ac:dyDescent="0.25">
      <c r="A45" s="24" t="s">
        <v>105</v>
      </c>
      <c r="B45" s="20" t="s">
        <v>152</v>
      </c>
      <c r="C45" s="20"/>
      <c r="D45" s="20"/>
      <c r="E45" s="20"/>
      <c r="F45" s="20"/>
      <c r="G45" s="20"/>
      <c r="H45" s="20"/>
      <c r="I45" s="20"/>
      <c r="J45" s="20"/>
      <c r="K45" s="20"/>
      <c r="L45" s="20"/>
      <c r="M45" s="20"/>
      <c r="N45" s="20"/>
      <c r="O45" s="20"/>
      <c r="P45" s="20"/>
      <c r="Q45" s="20"/>
      <c r="R45" s="20"/>
    </row>
    <row r="46" spans="1:18" ht="11.25" customHeight="1" x14ac:dyDescent="0.25">
      <c r="B46" s="20" t="s">
        <v>153</v>
      </c>
      <c r="C46" s="20"/>
      <c r="D46" s="20"/>
      <c r="E46" s="20"/>
      <c r="F46" s="20"/>
      <c r="G46" s="20"/>
      <c r="H46" s="20"/>
      <c r="I46" s="20"/>
      <c r="J46" s="20"/>
      <c r="K46" s="20"/>
      <c r="L46" s="20"/>
      <c r="M46" s="20"/>
      <c r="N46" s="20"/>
      <c r="O46" s="20"/>
      <c r="P46" s="20"/>
      <c r="Q46" s="20"/>
      <c r="R46" s="20"/>
    </row>
    <row r="47" spans="1:18" ht="11.25" customHeight="1" x14ac:dyDescent="0.25">
      <c r="B47" s="20" t="s">
        <v>154</v>
      </c>
      <c r="C47" s="20"/>
      <c r="D47" s="20"/>
      <c r="E47" s="20"/>
      <c r="F47" s="20"/>
      <c r="G47" s="20"/>
      <c r="H47" s="20"/>
      <c r="I47" s="20"/>
      <c r="J47" s="20"/>
      <c r="K47" s="20"/>
      <c r="L47" s="20"/>
      <c r="M47" s="20"/>
      <c r="N47" s="20"/>
      <c r="O47" s="20"/>
      <c r="P47" s="20"/>
      <c r="Q47" s="20"/>
      <c r="R47" s="20"/>
    </row>
    <row r="48" spans="1:18" ht="11.25" customHeight="1" x14ac:dyDescent="0.25">
      <c r="B48" s="20" t="s">
        <v>155</v>
      </c>
      <c r="C48" s="20"/>
      <c r="D48" s="20"/>
      <c r="E48" s="20"/>
      <c r="F48" s="20"/>
      <c r="G48" s="20"/>
      <c r="H48" s="20"/>
      <c r="I48" s="20"/>
      <c r="J48" s="20"/>
      <c r="K48" s="20"/>
      <c r="L48" s="20"/>
      <c r="M48" s="20"/>
      <c r="N48" s="20"/>
      <c r="O48" s="20"/>
      <c r="P48" s="20"/>
      <c r="Q48" s="20"/>
      <c r="R48" s="20"/>
    </row>
    <row r="49" spans="1:18" ht="11.25" customHeight="1" x14ac:dyDescent="0.25">
      <c r="A49" s="24" t="s">
        <v>116</v>
      </c>
      <c r="B49" s="20" t="s">
        <v>156</v>
      </c>
      <c r="C49" s="20"/>
      <c r="D49" s="20"/>
      <c r="E49" s="20"/>
      <c r="F49" s="20"/>
      <c r="G49" s="20"/>
      <c r="H49" s="20"/>
      <c r="I49" s="20"/>
      <c r="J49" s="20"/>
      <c r="K49" s="20"/>
      <c r="L49" s="20"/>
      <c r="M49" s="20"/>
      <c r="N49" s="20"/>
      <c r="O49" s="20"/>
      <c r="P49" s="20"/>
      <c r="Q49" s="20"/>
      <c r="R49" s="20"/>
    </row>
    <row r="50" spans="1:18" ht="11.25" customHeight="1" x14ac:dyDescent="0.25">
      <c r="B50" s="20" t="s">
        <v>157</v>
      </c>
      <c r="C50" s="20"/>
      <c r="D50" s="20"/>
      <c r="E50" s="20"/>
      <c r="F50" s="20"/>
      <c r="G50" s="20"/>
      <c r="H50" s="20"/>
      <c r="I50" s="20"/>
      <c r="J50" s="20"/>
      <c r="K50" s="20"/>
      <c r="L50" s="20"/>
      <c r="M50" s="20"/>
      <c r="N50" s="20"/>
      <c r="O50" s="20"/>
      <c r="P50" s="20"/>
      <c r="Q50" s="20"/>
      <c r="R50" s="20"/>
    </row>
    <row r="51" spans="1:18" ht="11.25" customHeight="1" x14ac:dyDescent="0.25">
      <c r="B51" s="20" t="s">
        <v>158</v>
      </c>
      <c r="C51" s="20"/>
      <c r="D51" s="20"/>
      <c r="E51" s="20"/>
      <c r="F51" s="20"/>
      <c r="G51" s="20"/>
      <c r="H51" s="20"/>
      <c r="I51" s="20"/>
      <c r="J51" s="20"/>
      <c r="K51" s="20"/>
      <c r="L51" s="20"/>
      <c r="M51" s="20"/>
      <c r="N51" s="20"/>
      <c r="O51" s="20"/>
      <c r="P51" s="20"/>
      <c r="Q51" s="20"/>
      <c r="R51" s="20"/>
    </row>
    <row r="53" spans="1:18" ht="11.25" customHeight="1" x14ac:dyDescent="0.25">
      <c r="A53" s="19" t="s">
        <v>159</v>
      </c>
      <c r="B53" s="23"/>
    </row>
    <row r="54" spans="1:18" ht="11.25" customHeight="1" x14ac:dyDescent="0.25">
      <c r="A54" s="24" t="s">
        <v>105</v>
      </c>
      <c r="B54" s="20" t="s">
        <v>160</v>
      </c>
      <c r="C54" s="20"/>
      <c r="D54" s="20"/>
      <c r="E54" s="20"/>
      <c r="F54" s="20"/>
      <c r="G54" s="20"/>
      <c r="H54" s="20"/>
      <c r="I54" s="20"/>
      <c r="J54" s="20"/>
      <c r="K54" s="20"/>
      <c r="L54" s="20"/>
      <c r="M54" s="20"/>
      <c r="N54" s="20"/>
      <c r="O54" s="20"/>
      <c r="P54" s="20"/>
      <c r="Q54" s="20"/>
      <c r="R54" s="20"/>
    </row>
    <row r="55" spans="1:18" ht="11.25" customHeight="1" x14ac:dyDescent="0.25">
      <c r="B55" s="20" t="s">
        <v>161</v>
      </c>
      <c r="C55" s="20"/>
      <c r="D55" s="20"/>
      <c r="E55" s="20"/>
      <c r="F55" s="20"/>
      <c r="G55" s="20"/>
      <c r="H55" s="20"/>
      <c r="I55" s="20"/>
      <c r="J55" s="20"/>
      <c r="K55" s="20"/>
      <c r="L55" s="20"/>
      <c r="M55" s="20"/>
      <c r="N55" s="20"/>
      <c r="O55" s="20"/>
      <c r="P55" s="20"/>
      <c r="Q55" s="20"/>
      <c r="R55" s="20"/>
    </row>
    <row r="56" spans="1:18" ht="11.25" customHeight="1" x14ac:dyDescent="0.25">
      <c r="B56" s="20" t="s">
        <v>162</v>
      </c>
      <c r="C56" s="20"/>
      <c r="D56" s="20"/>
      <c r="E56" s="20"/>
      <c r="F56" s="20"/>
      <c r="G56" s="20"/>
      <c r="H56" s="20"/>
      <c r="I56" s="20"/>
      <c r="J56" s="20"/>
      <c r="K56" s="20"/>
      <c r="L56" s="20"/>
      <c r="M56" s="20"/>
      <c r="N56" s="20"/>
      <c r="O56" s="20"/>
      <c r="P56" s="20"/>
      <c r="Q56" s="20"/>
      <c r="R56" s="20"/>
    </row>
    <row r="57" spans="1:18" ht="11.25" customHeight="1" x14ac:dyDescent="0.25">
      <c r="B57" s="20" t="s">
        <v>163</v>
      </c>
      <c r="C57" s="20"/>
      <c r="D57" s="20"/>
      <c r="E57" s="20"/>
      <c r="F57" s="20"/>
      <c r="G57" s="20"/>
      <c r="H57" s="20"/>
      <c r="I57" s="20"/>
      <c r="J57" s="20"/>
      <c r="K57" s="20"/>
      <c r="L57" s="20"/>
      <c r="M57" s="20"/>
      <c r="N57" s="20"/>
      <c r="O57" s="20"/>
      <c r="P57" s="20"/>
      <c r="Q57" s="20"/>
      <c r="R57" s="20"/>
    </row>
    <row r="58" spans="1:18" ht="11.25" customHeight="1" x14ac:dyDescent="0.25">
      <c r="A58" s="24" t="s">
        <v>116</v>
      </c>
      <c r="B58" s="20" t="s">
        <v>164</v>
      </c>
      <c r="C58" s="20"/>
      <c r="D58" s="20"/>
      <c r="E58" s="20"/>
      <c r="F58" s="20"/>
      <c r="G58" s="20"/>
      <c r="H58" s="20"/>
      <c r="I58" s="20"/>
      <c r="J58" s="20"/>
      <c r="K58" s="20"/>
      <c r="L58" s="20"/>
      <c r="M58" s="20"/>
      <c r="N58" s="20"/>
      <c r="O58" s="20"/>
      <c r="P58" s="20"/>
      <c r="Q58" s="20"/>
      <c r="R58" s="20"/>
    </row>
    <row r="59" spans="1:18" ht="11.25" customHeight="1" x14ac:dyDescent="0.25">
      <c r="B59" s="20" t="s">
        <v>165</v>
      </c>
      <c r="C59" s="20"/>
      <c r="D59" s="20"/>
      <c r="E59" s="20"/>
      <c r="F59" s="20"/>
      <c r="G59" s="20"/>
      <c r="H59" s="20"/>
      <c r="I59" s="20"/>
      <c r="J59" s="20"/>
      <c r="K59" s="20"/>
      <c r="L59" s="20"/>
      <c r="M59" s="20"/>
      <c r="N59" s="20"/>
      <c r="O59" s="20"/>
      <c r="P59" s="20"/>
      <c r="Q59" s="20"/>
      <c r="R59" s="20"/>
    </row>
    <row r="60" spans="1:18" ht="11.25" customHeight="1" x14ac:dyDescent="0.25">
      <c r="B60" s="20" t="s">
        <v>166</v>
      </c>
      <c r="C60" s="20"/>
      <c r="D60" s="20"/>
      <c r="E60" s="20"/>
      <c r="F60" s="20"/>
      <c r="G60" s="20"/>
      <c r="H60" s="20"/>
      <c r="I60" s="20"/>
      <c r="J60" s="20"/>
      <c r="K60" s="20"/>
      <c r="L60" s="20"/>
      <c r="M60" s="20"/>
      <c r="N60" s="20"/>
      <c r="O60" s="20"/>
      <c r="P60" s="20"/>
      <c r="Q60" s="20"/>
      <c r="R60" s="20"/>
    </row>
    <row r="61" spans="1:18" ht="11.25" customHeight="1" x14ac:dyDescent="0.25">
      <c r="B61" s="20" t="s">
        <v>167</v>
      </c>
      <c r="C61" s="20"/>
      <c r="D61" s="20"/>
      <c r="E61" s="20"/>
      <c r="F61" s="20"/>
      <c r="G61" s="20"/>
      <c r="H61" s="20"/>
      <c r="I61" s="20"/>
      <c r="J61" s="20"/>
      <c r="K61" s="20"/>
      <c r="L61" s="20"/>
      <c r="M61" s="20"/>
      <c r="N61" s="20"/>
      <c r="O61" s="20"/>
      <c r="P61" s="20"/>
      <c r="Q61" s="20"/>
      <c r="R61" s="20"/>
    </row>
    <row r="62" spans="1:18" ht="11.25" customHeight="1" x14ac:dyDescent="0.25">
      <c r="B62" s="20" t="s">
        <v>168</v>
      </c>
      <c r="C62" s="20"/>
      <c r="D62" s="20"/>
      <c r="E62" s="20"/>
      <c r="F62" s="20"/>
      <c r="G62" s="20"/>
      <c r="H62" s="20"/>
      <c r="I62" s="20"/>
      <c r="J62" s="20"/>
      <c r="K62" s="20"/>
      <c r="L62" s="20"/>
      <c r="M62" s="20"/>
      <c r="N62" s="20"/>
      <c r="O62" s="20"/>
      <c r="P62" s="20"/>
      <c r="Q62" s="20"/>
      <c r="R62" s="20"/>
    </row>
    <row r="63" spans="1:18" ht="11.25" customHeight="1" x14ac:dyDescent="0.25">
      <c r="B63" s="20" t="s">
        <v>169</v>
      </c>
      <c r="C63" s="20"/>
      <c r="D63" s="20"/>
      <c r="E63" s="20"/>
      <c r="F63" s="20"/>
      <c r="G63" s="20"/>
      <c r="H63" s="20"/>
      <c r="I63" s="20"/>
      <c r="J63" s="20"/>
      <c r="K63" s="20"/>
      <c r="L63" s="20"/>
      <c r="M63" s="20"/>
      <c r="N63" s="20"/>
      <c r="O63" s="20"/>
      <c r="P63" s="20"/>
      <c r="Q63" s="20"/>
      <c r="R63" s="20"/>
    </row>
    <row r="64" spans="1:18" ht="11.25" customHeight="1" x14ac:dyDescent="0.25">
      <c r="B64" s="20" t="s">
        <v>170</v>
      </c>
      <c r="C64" s="20"/>
      <c r="D64" s="20"/>
      <c r="E64" s="20"/>
      <c r="F64" s="20"/>
      <c r="G64" s="20"/>
      <c r="H64" s="20"/>
      <c r="I64" s="20"/>
      <c r="J64" s="20"/>
      <c r="K64" s="20"/>
      <c r="L64" s="20"/>
      <c r="M64" s="20"/>
      <c r="N64" s="20"/>
      <c r="O64" s="20"/>
      <c r="P64" s="20"/>
      <c r="Q64" s="20"/>
      <c r="R64" s="20"/>
    </row>
    <row r="66" spans="1:18" ht="11.25" customHeight="1" x14ac:dyDescent="0.25">
      <c r="A66" s="19" t="s">
        <v>171</v>
      </c>
      <c r="B66" s="23"/>
    </row>
    <row r="67" spans="1:18" ht="11.25" customHeight="1" x14ac:dyDescent="0.25">
      <c r="A67" s="24" t="s">
        <v>105</v>
      </c>
      <c r="B67" s="20" t="s">
        <v>156</v>
      </c>
      <c r="C67" s="20"/>
      <c r="D67" s="20"/>
      <c r="E67" s="20"/>
      <c r="F67" s="20"/>
      <c r="G67" s="20"/>
      <c r="H67" s="20"/>
      <c r="I67" s="20"/>
      <c r="J67" s="20"/>
      <c r="K67" s="20"/>
      <c r="L67" s="20"/>
      <c r="M67" s="20"/>
      <c r="N67" s="20"/>
      <c r="O67" s="20"/>
      <c r="P67" s="20"/>
      <c r="Q67" s="20"/>
      <c r="R67" s="20"/>
    </row>
    <row r="68" spans="1:18" ht="11.25" customHeight="1" x14ac:dyDescent="0.25">
      <c r="B68" s="20" t="s">
        <v>172</v>
      </c>
      <c r="C68" s="20"/>
      <c r="D68" s="20"/>
      <c r="E68" s="20"/>
      <c r="F68" s="20"/>
      <c r="G68" s="20"/>
      <c r="H68" s="20"/>
      <c r="I68" s="20"/>
      <c r="J68" s="20"/>
      <c r="K68" s="20"/>
      <c r="L68" s="20"/>
      <c r="M68" s="20"/>
      <c r="N68" s="20"/>
      <c r="O68" s="20"/>
      <c r="P68" s="20"/>
      <c r="Q68" s="20"/>
      <c r="R68" s="20"/>
    </row>
    <row r="69" spans="1:18" ht="11.25" customHeight="1" x14ac:dyDescent="0.25">
      <c r="B69" s="20" t="s">
        <v>173</v>
      </c>
      <c r="C69" s="20"/>
      <c r="D69" s="20"/>
      <c r="E69" s="20"/>
      <c r="F69" s="20"/>
      <c r="G69" s="20"/>
      <c r="H69" s="20"/>
      <c r="I69" s="20"/>
      <c r="J69" s="20"/>
      <c r="K69" s="20"/>
      <c r="L69" s="20"/>
      <c r="M69" s="20"/>
      <c r="N69" s="20"/>
      <c r="O69" s="20"/>
      <c r="P69" s="20"/>
      <c r="Q69" s="20"/>
      <c r="R69" s="20"/>
    </row>
    <row r="70" spans="1:18" ht="11.25" customHeight="1" x14ac:dyDescent="0.25">
      <c r="A70" s="24" t="s">
        <v>116</v>
      </c>
      <c r="B70" s="20" t="s">
        <v>174</v>
      </c>
      <c r="C70" s="20"/>
      <c r="D70" s="20"/>
      <c r="E70" s="20"/>
      <c r="F70" s="20"/>
      <c r="G70" s="20"/>
      <c r="H70" s="20"/>
      <c r="I70" s="20"/>
      <c r="J70" s="20"/>
      <c r="K70" s="20"/>
      <c r="L70" s="20"/>
      <c r="M70" s="20"/>
      <c r="N70" s="20"/>
      <c r="O70" s="20"/>
      <c r="P70" s="20"/>
      <c r="Q70" s="20"/>
      <c r="R70" s="20"/>
    </row>
    <row r="71" spans="1:18" ht="11.25" customHeight="1" x14ac:dyDescent="0.25">
      <c r="B71" s="20" t="s">
        <v>175</v>
      </c>
      <c r="C71" s="20"/>
      <c r="D71" s="20"/>
      <c r="E71" s="20"/>
      <c r="F71" s="20"/>
      <c r="G71" s="20"/>
      <c r="H71" s="20"/>
      <c r="I71" s="20"/>
      <c r="J71" s="20"/>
      <c r="K71" s="20"/>
      <c r="L71" s="20"/>
      <c r="M71" s="20"/>
      <c r="N71" s="20"/>
      <c r="O71" s="20"/>
      <c r="P71" s="20"/>
      <c r="Q71" s="20"/>
      <c r="R71" s="20"/>
    </row>
    <row r="72" spans="1:18" ht="11.25" customHeight="1" x14ac:dyDescent="0.25">
      <c r="B72" s="20" t="s">
        <v>176</v>
      </c>
      <c r="C72" s="20"/>
      <c r="D72" s="20"/>
      <c r="E72" s="20"/>
      <c r="F72" s="20"/>
      <c r="G72" s="20"/>
      <c r="H72" s="20"/>
      <c r="I72" s="20"/>
      <c r="J72" s="20"/>
      <c r="K72" s="20"/>
      <c r="L72" s="20"/>
      <c r="M72" s="20"/>
      <c r="N72" s="20"/>
      <c r="O72" s="20"/>
      <c r="P72" s="20"/>
      <c r="Q72" s="20"/>
      <c r="R72" s="20"/>
    </row>
    <row r="73" spans="1:18" ht="11.25" customHeight="1" x14ac:dyDescent="0.25">
      <c r="A73" s="24" t="s">
        <v>123</v>
      </c>
      <c r="B73" s="20" t="s">
        <v>177</v>
      </c>
      <c r="C73" s="20"/>
      <c r="D73" s="20"/>
      <c r="E73" s="20"/>
      <c r="F73" s="20"/>
      <c r="G73" s="20"/>
      <c r="H73" s="20"/>
      <c r="I73" s="20"/>
      <c r="J73" s="20"/>
      <c r="K73" s="20"/>
      <c r="L73" s="20"/>
      <c r="M73" s="20"/>
      <c r="N73" s="20"/>
      <c r="O73" s="20"/>
      <c r="P73" s="20"/>
      <c r="Q73" s="20"/>
      <c r="R73" s="20"/>
    </row>
  </sheetData>
  <sheetProtection algorithmName="SHA-512" hashValue="QE8nwE5cRInzgedYWWSDcR+FJK3C+1S+ahmqCgsnmuWglGILi4qeQBQRHJ81T5Ki8P25Q170X/lKm4np5q4oWA==" saltValue="ZfCD5NkkXaMc4NMlngyIrw==" spinCount="100000" sheet="1" objects="1" scenarios="1"/>
  <pageMargins left="0.23622047244094491" right="0.23622047244094491" top="0.35433070866141736" bottom="0.27559055118110237" header="0.31496062992125984" footer="3.937007874015748E-2"/>
  <pageSetup paperSize="9" orientation="portrait" r:id="rId1"/>
  <headerFooter>
    <oddFooter>&amp;L&amp;8Antrag auf Förderung 
Landkreis Altenburger Land&amp;C&amp;8&amp;A&amp;R&amp;8Datum der Antragstellung &amp;D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70"/>
  <sheetViews>
    <sheetView showGridLines="0" showRowColHeaders="0" topLeftCell="A19" zoomScaleNormal="100" workbookViewId="0">
      <selection activeCell="A35" sqref="A35:B35"/>
    </sheetView>
  </sheetViews>
  <sheetFormatPr baseColWidth="10" defaultColWidth="11.42578125" defaultRowHeight="12.75" x14ac:dyDescent="0.2"/>
  <cols>
    <col min="1" max="1" width="40.140625" style="423" customWidth="1"/>
    <col min="2" max="2" width="50.140625" style="423" customWidth="1"/>
    <col min="3" max="16384" width="11.42578125" style="423"/>
  </cols>
  <sheetData>
    <row r="1" spans="1:2" ht="7.5" customHeight="1" x14ac:dyDescent="0.2">
      <c r="A1" s="422"/>
    </row>
    <row r="2" spans="1:2" ht="18" x14ac:dyDescent="0.2">
      <c r="A2" s="424" t="s">
        <v>443</v>
      </c>
    </row>
    <row r="3" spans="1:2" ht="7.5" customHeight="1" x14ac:dyDescent="0.2">
      <c r="A3" s="422"/>
    </row>
    <row r="4" spans="1:2" s="425" customFormat="1" ht="50.25" customHeight="1" x14ac:dyDescent="0.2">
      <c r="A4" s="832" t="s">
        <v>444</v>
      </c>
      <c r="B4" s="833"/>
    </row>
    <row r="5" spans="1:2" ht="14.25" customHeight="1" x14ac:dyDescent="0.2">
      <c r="A5" s="834" t="s">
        <v>445</v>
      </c>
      <c r="B5" s="833"/>
    </row>
    <row r="6" spans="1:2" ht="7.5" customHeight="1" x14ac:dyDescent="0.2">
      <c r="A6" s="422"/>
    </row>
    <row r="7" spans="1:2" ht="28.5" x14ac:dyDescent="0.2">
      <c r="A7" s="426" t="s">
        <v>446</v>
      </c>
      <c r="B7" s="427" t="s">
        <v>447</v>
      </c>
    </row>
    <row r="8" spans="1:2" ht="14.25" x14ac:dyDescent="0.2">
      <c r="A8" s="426" t="s">
        <v>79</v>
      </c>
      <c r="B8" s="427" t="s">
        <v>79</v>
      </c>
    </row>
    <row r="9" spans="1:2" ht="14.25" x14ac:dyDescent="0.2">
      <c r="A9" s="426" t="s">
        <v>448</v>
      </c>
      <c r="B9" s="427" t="s">
        <v>449</v>
      </c>
    </row>
    <row r="10" spans="1:2" ht="14.25" x14ac:dyDescent="0.2">
      <c r="A10" s="426" t="s">
        <v>450</v>
      </c>
      <c r="B10" s="427" t="s">
        <v>450</v>
      </c>
    </row>
    <row r="11" spans="1:2" ht="14.25" x14ac:dyDescent="0.2">
      <c r="A11" s="426" t="s">
        <v>451</v>
      </c>
      <c r="B11" s="585" t="s">
        <v>602</v>
      </c>
    </row>
    <row r="12" spans="1:2" ht="14.25" x14ac:dyDescent="0.2">
      <c r="A12" s="426" t="s">
        <v>452</v>
      </c>
      <c r="B12" s="585" t="s">
        <v>601</v>
      </c>
    </row>
    <row r="13" spans="1:2" ht="7.5" customHeight="1" x14ac:dyDescent="0.2">
      <c r="A13" s="422"/>
    </row>
    <row r="14" spans="1:2" ht="14.25" customHeight="1" x14ac:dyDescent="0.2">
      <c r="A14" s="834" t="s">
        <v>453</v>
      </c>
      <c r="B14" s="833"/>
    </row>
    <row r="15" spans="1:2" s="425" customFormat="1" ht="75.75" customHeight="1" x14ac:dyDescent="0.2">
      <c r="A15" s="832" t="s">
        <v>454</v>
      </c>
      <c r="B15" s="833"/>
    </row>
    <row r="16" spans="1:2" ht="7.5" customHeight="1" x14ac:dyDescent="0.2">
      <c r="A16" s="422"/>
    </row>
    <row r="17" spans="1:2" ht="16.5" customHeight="1" x14ac:dyDescent="0.2">
      <c r="A17" s="428" t="s">
        <v>455</v>
      </c>
      <c r="B17" s="428" t="s">
        <v>600</v>
      </c>
    </row>
    <row r="18" spans="1:2" ht="14.25" x14ac:dyDescent="0.2">
      <c r="A18" s="428" t="s">
        <v>456</v>
      </c>
      <c r="B18" s="428" t="s">
        <v>457</v>
      </c>
    </row>
    <row r="19" spans="1:2" ht="14.25" x14ac:dyDescent="0.2">
      <c r="A19" s="428" t="s">
        <v>458</v>
      </c>
      <c r="B19" s="428" t="s">
        <v>459</v>
      </c>
    </row>
    <row r="20" spans="1:2" ht="14.25" x14ac:dyDescent="0.2">
      <c r="A20" s="428" t="s">
        <v>460</v>
      </c>
      <c r="B20" s="428" t="s">
        <v>461</v>
      </c>
    </row>
    <row r="21" spans="1:2" ht="14.25" x14ac:dyDescent="0.2">
      <c r="A21" s="428" t="s">
        <v>462</v>
      </c>
      <c r="B21" s="428" t="s">
        <v>463</v>
      </c>
    </row>
    <row r="22" spans="1:2" ht="14.25" x14ac:dyDescent="0.2">
      <c r="A22" s="428" t="s">
        <v>464</v>
      </c>
      <c r="B22" s="428" t="s">
        <v>465</v>
      </c>
    </row>
    <row r="23" spans="1:2" ht="14.25" x14ac:dyDescent="0.2">
      <c r="A23" s="428" t="s">
        <v>466</v>
      </c>
      <c r="B23" s="428" t="s">
        <v>467</v>
      </c>
    </row>
    <row r="24" spans="1:2" ht="14.25" customHeight="1" x14ac:dyDescent="0.2">
      <c r="A24" s="428" t="s">
        <v>468</v>
      </c>
      <c r="B24" s="428" t="s">
        <v>469</v>
      </c>
    </row>
    <row r="25" spans="1:2" ht="14.25" x14ac:dyDescent="0.2">
      <c r="A25" s="429"/>
      <c r="B25" s="428" t="s">
        <v>470</v>
      </c>
    </row>
    <row r="26" spans="1:2" ht="7.5" customHeight="1" x14ac:dyDescent="0.2">
      <c r="A26" s="422"/>
    </row>
    <row r="27" spans="1:2" ht="36" customHeight="1" x14ac:dyDescent="0.2">
      <c r="A27" s="832" t="s">
        <v>471</v>
      </c>
      <c r="B27" s="833"/>
    </row>
    <row r="28" spans="1:2" ht="7.5" customHeight="1" x14ac:dyDescent="0.2">
      <c r="A28" s="422"/>
    </row>
    <row r="29" spans="1:2" ht="87.75" customHeight="1" x14ac:dyDescent="0.2">
      <c r="A29" s="832" t="s">
        <v>472</v>
      </c>
      <c r="B29" s="833"/>
    </row>
    <row r="30" spans="1:2" ht="7.5" customHeight="1" x14ac:dyDescent="0.2">
      <c r="A30" s="422"/>
    </row>
    <row r="31" spans="1:2" ht="61.5" customHeight="1" x14ac:dyDescent="0.2">
      <c r="A31" s="832" t="s">
        <v>473</v>
      </c>
      <c r="B31" s="833"/>
    </row>
    <row r="32" spans="1:2" ht="7.5" customHeight="1" x14ac:dyDescent="0.2">
      <c r="A32" s="422"/>
    </row>
    <row r="33" spans="1:2" ht="29.25" customHeight="1" x14ac:dyDescent="0.2">
      <c r="A33" s="832" t="s">
        <v>474</v>
      </c>
      <c r="B33" s="833"/>
    </row>
    <row r="34" spans="1:2" ht="29.25" customHeight="1" x14ac:dyDescent="0.2">
      <c r="A34" s="832" t="s">
        <v>475</v>
      </c>
      <c r="B34" s="835"/>
    </row>
    <row r="35" spans="1:2" ht="29.25" customHeight="1" x14ac:dyDescent="0.2">
      <c r="A35" s="836" t="s">
        <v>607</v>
      </c>
      <c r="B35" s="835"/>
    </row>
    <row r="36" spans="1:2" ht="14.25" x14ac:dyDescent="0.2">
      <c r="A36" s="832" t="s">
        <v>476</v>
      </c>
      <c r="B36" s="835"/>
    </row>
    <row r="37" spans="1:2" ht="29.25" customHeight="1" x14ac:dyDescent="0.2">
      <c r="A37" s="836" t="s">
        <v>621</v>
      </c>
      <c r="B37" s="835"/>
    </row>
    <row r="38" spans="1:2" ht="14.25" x14ac:dyDescent="0.2">
      <c r="A38" s="832" t="s">
        <v>477</v>
      </c>
      <c r="B38" s="835"/>
    </row>
    <row r="39" spans="1:2" ht="14.25" x14ac:dyDescent="0.2">
      <c r="A39" s="428"/>
      <c r="B39" s="430"/>
    </row>
    <row r="40" spans="1:2" ht="14.25" customHeight="1" x14ac:dyDescent="0.2">
      <c r="A40" s="834" t="s">
        <v>478</v>
      </c>
      <c r="B40" s="833"/>
    </row>
    <row r="41" spans="1:2" ht="7.5" customHeight="1" x14ac:dyDescent="0.2">
      <c r="A41" s="422"/>
    </row>
    <row r="42" spans="1:2" ht="89.25" customHeight="1" x14ac:dyDescent="0.2">
      <c r="A42" s="832" t="s">
        <v>479</v>
      </c>
      <c r="B42" s="833"/>
    </row>
    <row r="43" spans="1:2" ht="7.5" customHeight="1" x14ac:dyDescent="0.2">
      <c r="A43" s="422"/>
    </row>
    <row r="44" spans="1:2" ht="92.25" customHeight="1" x14ac:dyDescent="0.2">
      <c r="A44" s="832" t="s">
        <v>480</v>
      </c>
      <c r="B44" s="833"/>
    </row>
    <row r="45" spans="1:2" ht="7.5" customHeight="1" x14ac:dyDescent="0.2">
      <c r="A45" s="422"/>
    </row>
    <row r="46" spans="1:2" ht="14.25" customHeight="1" x14ac:dyDescent="0.2">
      <c r="A46" s="834" t="s">
        <v>481</v>
      </c>
      <c r="B46" s="833"/>
    </row>
    <row r="47" spans="1:2" ht="7.5" customHeight="1" x14ac:dyDescent="0.2">
      <c r="A47" s="422"/>
    </row>
    <row r="48" spans="1:2" ht="45.75" customHeight="1" x14ac:dyDescent="0.2">
      <c r="A48" s="832" t="s">
        <v>482</v>
      </c>
      <c r="B48" s="833"/>
    </row>
    <row r="49" spans="1:2" ht="7.5" customHeight="1" x14ac:dyDescent="0.2">
      <c r="A49" s="422"/>
    </row>
    <row r="50" spans="1:2" ht="14.25" customHeight="1" x14ac:dyDescent="0.2">
      <c r="A50" s="834" t="s">
        <v>483</v>
      </c>
      <c r="B50" s="833"/>
    </row>
    <row r="51" spans="1:2" ht="7.5" customHeight="1" x14ac:dyDescent="0.2">
      <c r="A51" s="422"/>
    </row>
    <row r="52" spans="1:2" ht="58.5" customHeight="1" x14ac:dyDescent="0.2">
      <c r="A52" s="832" t="s">
        <v>484</v>
      </c>
      <c r="B52" s="833"/>
    </row>
    <row r="53" spans="1:2" x14ac:dyDescent="0.2">
      <c r="A53" s="832" t="s">
        <v>485</v>
      </c>
      <c r="B53" s="833"/>
    </row>
    <row r="54" spans="1:2" x14ac:dyDescent="0.2">
      <c r="A54" s="832" t="s">
        <v>486</v>
      </c>
      <c r="B54" s="833"/>
    </row>
    <row r="55" spans="1:2" x14ac:dyDescent="0.2">
      <c r="A55" s="832" t="s">
        <v>487</v>
      </c>
      <c r="B55" s="833"/>
    </row>
    <row r="56" spans="1:2" ht="29.25" customHeight="1" x14ac:dyDescent="0.2">
      <c r="A56" s="832" t="s">
        <v>488</v>
      </c>
      <c r="B56" s="833"/>
    </row>
    <row r="57" spans="1:2" ht="30" customHeight="1" x14ac:dyDescent="0.2">
      <c r="A57" s="832" t="s">
        <v>489</v>
      </c>
      <c r="B57" s="835"/>
    </row>
    <row r="58" spans="1:2" ht="42.75" customHeight="1" x14ac:dyDescent="0.2">
      <c r="A58" s="832" t="s">
        <v>490</v>
      </c>
      <c r="B58" s="835"/>
    </row>
    <row r="59" spans="1:2" ht="14.25" customHeight="1" x14ac:dyDescent="0.2">
      <c r="A59" s="832" t="s">
        <v>491</v>
      </c>
      <c r="B59" s="835"/>
    </row>
    <row r="60" spans="1:2" ht="42.75" customHeight="1" x14ac:dyDescent="0.2">
      <c r="A60" s="832" t="s">
        <v>492</v>
      </c>
      <c r="B60" s="835"/>
    </row>
    <row r="61" spans="1:2" x14ac:dyDescent="0.2">
      <c r="A61" s="832" t="s">
        <v>493</v>
      </c>
      <c r="B61" s="833"/>
    </row>
    <row r="62" spans="1:2" x14ac:dyDescent="0.2">
      <c r="A62" s="832" t="s">
        <v>494</v>
      </c>
      <c r="B62" s="833"/>
    </row>
    <row r="63" spans="1:2" x14ac:dyDescent="0.2">
      <c r="A63" s="832" t="s">
        <v>495</v>
      </c>
      <c r="B63" s="833"/>
    </row>
    <row r="64" spans="1:2" x14ac:dyDescent="0.2">
      <c r="A64" s="832" t="s">
        <v>496</v>
      </c>
      <c r="B64" s="833"/>
    </row>
    <row r="65" spans="1:2" x14ac:dyDescent="0.2">
      <c r="A65" s="832" t="s">
        <v>497</v>
      </c>
      <c r="B65" s="833"/>
    </row>
    <row r="66" spans="1:2" ht="7.5" customHeight="1" x14ac:dyDescent="0.2">
      <c r="A66" s="422"/>
    </row>
    <row r="67" spans="1:2" x14ac:dyDescent="0.2">
      <c r="A67" s="832" t="s">
        <v>498</v>
      </c>
      <c r="B67" s="833"/>
    </row>
    <row r="68" spans="1:2" x14ac:dyDescent="0.2">
      <c r="A68" s="832" t="s">
        <v>499</v>
      </c>
      <c r="B68" s="833"/>
    </row>
    <row r="69" spans="1:2" x14ac:dyDescent="0.2">
      <c r="A69" s="832" t="s">
        <v>500</v>
      </c>
      <c r="B69" s="833"/>
    </row>
    <row r="70" spans="1:2" ht="12.75" customHeight="1" x14ac:dyDescent="0.2">
      <c r="A70" s="832" t="s">
        <v>501</v>
      </c>
      <c r="B70" s="832"/>
    </row>
  </sheetData>
  <sheetProtection algorithmName="SHA-512" hashValue="fMP1o/+2v8QPoS4zrAYgiwq0KUr4Qe/V60poadTrzeFQmWRbrT4NsDPtAKmxSZvtBT1p78+53HWzDtpWJUlF9A==" saltValue="TRjZIGwcNQTSCiV4ymSVcA==" spinCount="100000" sheet="1" selectLockedCells="1" selectUnlockedCells="1"/>
  <customSheetViews>
    <customSheetView guid="{CB0F96DD-44E5-44A4-860F-548ECBB436AE}" fitToPage="1">
      <selection activeCell="K25" sqref="K25"/>
      <pageMargins left="0.70866141732283472" right="0.70866141732283472" top="0.78740157480314965" bottom="0.78740157480314965" header="0.31496062992125984" footer="0.31496062992125984"/>
      <pageSetup paperSize="9" scale="98" fitToHeight="2" orientation="portrait" horizontalDpi="0" verticalDpi="0" r:id="rId1"/>
      <headerFooter>
        <oddHeader>&amp;CLandratsamt Altenburger Land – Fachbereich Soziales, Jugend und Gesundheit
Datenschutzerklärung Förderverfahren</oddHeader>
      </headerFooter>
    </customSheetView>
    <customSheetView guid="{64EDB8CB-9FAE-442C-BA10-2255566A9D15}" fitToPage="1">
      <selection activeCell="K25" sqref="K25"/>
      <pageMargins left="0.70866141732283472" right="0.70866141732283472" top="0.78740157480314965" bottom="0.78740157480314965" header="0.31496062992125984" footer="0.31496062992125984"/>
      <pageSetup paperSize="9" scale="98" fitToHeight="2" orientation="portrait" horizontalDpi="0" verticalDpi="0" r:id="rId2"/>
      <headerFooter>
        <oddHeader>&amp;CLandratsamt Altenburger Land – Fachbereich Soziales, Jugend und Gesundheit
Datenschutzerklärung Förderverfahren</oddHeader>
      </headerFooter>
    </customSheetView>
  </customSheetViews>
  <mergeCells count="37">
    <mergeCell ref="A29:B29"/>
    <mergeCell ref="A4:B4"/>
    <mergeCell ref="A5:B5"/>
    <mergeCell ref="A14:B14"/>
    <mergeCell ref="A15:B15"/>
    <mergeCell ref="A27:B27"/>
    <mergeCell ref="A48:B48"/>
    <mergeCell ref="A31:B31"/>
    <mergeCell ref="A33:B33"/>
    <mergeCell ref="A34:B34"/>
    <mergeCell ref="A35:B35"/>
    <mergeCell ref="A36:B36"/>
    <mergeCell ref="A37:B37"/>
    <mergeCell ref="A38:B38"/>
    <mergeCell ref="A40:B40"/>
    <mergeCell ref="A42:B42"/>
    <mergeCell ref="A44:B44"/>
    <mergeCell ref="A46:B46"/>
    <mergeCell ref="A62:B62"/>
    <mergeCell ref="A50:B50"/>
    <mergeCell ref="A52:B52"/>
    <mergeCell ref="A53:B53"/>
    <mergeCell ref="A54:B54"/>
    <mergeCell ref="A55:B55"/>
    <mergeCell ref="A56:B56"/>
    <mergeCell ref="A57:B57"/>
    <mergeCell ref="A58:B58"/>
    <mergeCell ref="A59:B59"/>
    <mergeCell ref="A60:B60"/>
    <mergeCell ref="A61:B61"/>
    <mergeCell ref="A70:B70"/>
    <mergeCell ref="A63:B63"/>
    <mergeCell ref="A64:B64"/>
    <mergeCell ref="A65:B65"/>
    <mergeCell ref="A67:B67"/>
    <mergeCell ref="A68:B68"/>
    <mergeCell ref="A69:B69"/>
  </mergeCells>
  <hyperlinks>
    <hyperlink ref="A70" r:id="rId3" display="https://www.tlfdi.de/"/>
  </hyperlinks>
  <pageMargins left="0.70866141732283472" right="0.70866141732283472" top="0.78740157480314965" bottom="0.78740157480314965" header="0.31496062992125984" footer="0.31496062992125984"/>
  <pageSetup paperSize="9" scale="96" fitToHeight="2" orientation="portrait" horizontalDpi="0" verticalDpi="0" r:id="rId4"/>
  <headerFooter>
    <oddHeader>&amp;CLandratsamt Altenburger Land – Fachbereich Soziales, Jugend und Gesundheit
Datenschutzerklärung Förderverfahren</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S181"/>
  <sheetViews>
    <sheetView showGridLines="0" showRowColHeaders="0" zoomScaleNormal="100" workbookViewId="0">
      <selection activeCell="D1" sqref="D1"/>
    </sheetView>
  </sheetViews>
  <sheetFormatPr baseColWidth="10" defaultRowHeight="15" x14ac:dyDescent="0.25"/>
  <cols>
    <col min="1" max="1" width="4.140625" style="56" customWidth="1"/>
    <col min="2" max="18" width="5.140625" customWidth="1"/>
    <col min="19" max="19" width="1.42578125" customWidth="1"/>
  </cols>
  <sheetData>
    <row r="1" spans="1:19" x14ac:dyDescent="0.25">
      <c r="A1" s="49"/>
      <c r="B1" s="27"/>
      <c r="C1" s="27"/>
      <c r="D1" s="27"/>
      <c r="E1" s="27"/>
      <c r="F1" s="27"/>
      <c r="G1" s="27"/>
      <c r="H1" s="27"/>
      <c r="I1" s="27"/>
      <c r="J1" s="27"/>
      <c r="K1" s="27"/>
      <c r="L1" s="27"/>
      <c r="M1" s="27"/>
      <c r="N1" s="33" t="s">
        <v>85</v>
      </c>
      <c r="O1" s="757" t="str">
        <f>IF('Seite 1'!G17="","",'Seite 1'!G17)</f>
        <v/>
      </c>
      <c r="P1" s="758"/>
      <c r="Q1" s="758"/>
      <c r="R1" s="758"/>
      <c r="S1" s="34"/>
    </row>
    <row r="2" spans="1:19" x14ac:dyDescent="0.25">
      <c r="A2" s="759" t="s">
        <v>223</v>
      </c>
      <c r="B2" s="760"/>
      <c r="C2" s="760"/>
      <c r="D2" s="760"/>
      <c r="E2" s="760"/>
      <c r="F2" s="760"/>
      <c r="G2" s="760"/>
      <c r="H2" s="760"/>
      <c r="I2" s="760"/>
      <c r="J2" s="760"/>
      <c r="K2" s="760"/>
      <c r="L2" s="760"/>
      <c r="M2" s="760"/>
      <c r="N2" s="760"/>
      <c r="O2" s="760"/>
      <c r="P2" s="760"/>
      <c r="Q2" s="760"/>
      <c r="R2" s="760"/>
      <c r="S2" s="761"/>
    </row>
    <row r="3" spans="1:19" ht="19.5" customHeight="1" x14ac:dyDescent="0.25">
      <c r="A3" s="50" t="s">
        <v>224</v>
      </c>
      <c r="B3" s="36" t="s">
        <v>225</v>
      </c>
      <c r="C3" s="28"/>
      <c r="D3" s="28"/>
      <c r="E3" s="28"/>
      <c r="F3" s="28"/>
      <c r="G3" s="28"/>
      <c r="H3" s="28"/>
      <c r="I3" s="28"/>
      <c r="J3" s="28"/>
      <c r="K3" s="28"/>
      <c r="L3" s="28"/>
      <c r="M3" s="28"/>
      <c r="N3" s="28"/>
      <c r="O3" s="28"/>
      <c r="P3" s="28"/>
      <c r="Q3" s="28"/>
      <c r="R3" s="28"/>
      <c r="S3" s="35"/>
    </row>
    <row r="4" spans="1:19" s="29" customFormat="1" ht="12" x14ac:dyDescent="0.2">
      <c r="A4" s="51"/>
      <c r="B4" s="140" t="s">
        <v>226</v>
      </c>
      <c r="C4" s="37"/>
      <c r="D4" s="37"/>
      <c r="E4" s="37"/>
      <c r="F4" s="37"/>
      <c r="G4" s="37"/>
      <c r="H4" s="37"/>
      <c r="I4" s="37"/>
      <c r="J4" s="37"/>
      <c r="K4" s="37"/>
      <c r="L4" s="37"/>
      <c r="M4" s="37"/>
      <c r="N4" s="37"/>
      <c r="O4" s="37"/>
      <c r="P4" s="37"/>
      <c r="Q4" s="37"/>
      <c r="R4" s="37"/>
      <c r="S4" s="43"/>
    </row>
    <row r="5" spans="1:19" s="29" customFormat="1" ht="12" x14ac:dyDescent="0.2">
      <c r="A5" s="52" t="s">
        <v>3</v>
      </c>
      <c r="B5" s="37" t="s">
        <v>297</v>
      </c>
      <c r="C5" s="37"/>
      <c r="D5" s="37"/>
      <c r="E5" s="37"/>
      <c r="F5" s="37"/>
      <c r="G5" s="37"/>
      <c r="H5" s="37"/>
      <c r="I5" s="37"/>
      <c r="J5" s="37"/>
      <c r="K5" s="37"/>
      <c r="L5" s="37"/>
      <c r="M5" s="37"/>
      <c r="N5" s="37"/>
      <c r="O5" s="37"/>
      <c r="P5" s="37"/>
      <c r="Q5" s="37"/>
      <c r="R5" s="37"/>
      <c r="S5" s="43"/>
    </row>
    <row r="6" spans="1:19" s="29" customFormat="1" ht="12" x14ac:dyDescent="0.2">
      <c r="A6" s="51"/>
      <c r="B6" s="37" t="s">
        <v>296</v>
      </c>
      <c r="C6" s="37"/>
      <c r="D6" s="37"/>
      <c r="E6" s="37"/>
      <c r="F6" s="37"/>
      <c r="G6" s="37"/>
      <c r="H6" s="37"/>
      <c r="I6" s="37"/>
      <c r="J6" s="37"/>
      <c r="K6" s="37"/>
      <c r="L6" s="37"/>
      <c r="M6" s="37"/>
      <c r="N6" s="37"/>
      <c r="O6" s="37"/>
      <c r="P6" s="37"/>
      <c r="Q6" s="37"/>
      <c r="R6" s="37"/>
      <c r="S6" s="43"/>
    </row>
    <row r="7" spans="1:19" s="29" customFormat="1" ht="12" x14ac:dyDescent="0.2">
      <c r="A7" s="51"/>
      <c r="B7" s="37" t="s">
        <v>227</v>
      </c>
      <c r="C7" s="37"/>
      <c r="D7" s="37"/>
      <c r="E7" s="37"/>
      <c r="F7" s="37"/>
      <c r="G7" s="37"/>
      <c r="H7" s="37"/>
      <c r="I7" s="37"/>
      <c r="J7" s="37"/>
      <c r="K7" s="37"/>
      <c r="L7" s="37"/>
      <c r="M7" s="37"/>
      <c r="N7" s="37"/>
      <c r="O7" s="37"/>
      <c r="P7" s="37"/>
      <c r="Q7" s="37"/>
      <c r="R7" s="37"/>
      <c r="S7" s="43"/>
    </row>
    <row r="8" spans="1:19" s="29" customFormat="1" ht="12" x14ac:dyDescent="0.2">
      <c r="A8" s="51"/>
      <c r="B8" s="37" t="s">
        <v>228</v>
      </c>
      <c r="C8" s="37"/>
      <c r="D8" s="37"/>
      <c r="E8" s="37"/>
      <c r="F8" s="37"/>
      <c r="G8" s="37"/>
      <c r="H8" s="37"/>
      <c r="I8" s="37"/>
      <c r="J8" s="37"/>
      <c r="K8" s="37"/>
      <c r="L8" s="37"/>
      <c r="M8" s="37"/>
      <c r="N8" s="37"/>
      <c r="O8" s="37"/>
      <c r="P8" s="37"/>
      <c r="Q8" s="37"/>
      <c r="R8" s="37"/>
      <c r="S8" s="43"/>
    </row>
    <row r="9" spans="1:19" s="29" customFormat="1" ht="12" x14ac:dyDescent="0.2">
      <c r="A9" s="51"/>
      <c r="B9" s="37" t="s">
        <v>229</v>
      </c>
      <c r="C9" s="37"/>
      <c r="D9" s="37"/>
      <c r="E9" s="37"/>
      <c r="F9" s="37"/>
      <c r="G9" s="37"/>
      <c r="H9" s="37"/>
      <c r="I9" s="37"/>
      <c r="J9" s="37"/>
      <c r="K9" s="37"/>
      <c r="L9" s="37"/>
      <c r="M9" s="37"/>
      <c r="N9" s="37"/>
      <c r="O9" s="37"/>
      <c r="P9" s="37"/>
      <c r="Q9" s="37"/>
      <c r="R9" s="37"/>
      <c r="S9" s="43"/>
    </row>
    <row r="10" spans="1:19" s="29" customFormat="1" ht="12" x14ac:dyDescent="0.2">
      <c r="A10" s="51"/>
      <c r="B10" s="37" t="s">
        <v>230</v>
      </c>
      <c r="C10" s="37"/>
      <c r="D10" s="37"/>
      <c r="E10" s="37"/>
      <c r="F10" s="37"/>
      <c r="G10" s="37"/>
      <c r="H10" s="37"/>
      <c r="I10" s="37"/>
      <c r="J10" s="37"/>
      <c r="K10" s="37"/>
      <c r="L10" s="37"/>
      <c r="M10" s="37"/>
      <c r="N10" s="37"/>
      <c r="O10" s="37"/>
      <c r="P10" s="37"/>
      <c r="Q10" s="37"/>
      <c r="R10" s="37"/>
      <c r="S10" s="43"/>
    </row>
    <row r="11" spans="1:19" s="29" customFormat="1" ht="12" x14ac:dyDescent="0.2">
      <c r="A11" s="52" t="s">
        <v>4</v>
      </c>
      <c r="B11" s="37" t="s">
        <v>298</v>
      </c>
      <c r="C11" s="37"/>
      <c r="D11" s="37"/>
      <c r="E11" s="37"/>
      <c r="F11" s="37"/>
      <c r="G11" s="37"/>
      <c r="H11" s="37"/>
      <c r="I11" s="37"/>
      <c r="J11" s="37"/>
      <c r="K11" s="37"/>
      <c r="L11" s="37"/>
      <c r="M11" s="37"/>
      <c r="N11" s="37"/>
      <c r="O11" s="37"/>
      <c r="P11" s="37"/>
      <c r="Q11" s="37"/>
      <c r="R11" s="37"/>
      <c r="S11" s="43"/>
    </row>
    <row r="12" spans="1:19" s="29" customFormat="1" ht="12" x14ac:dyDescent="0.2">
      <c r="A12" s="51"/>
      <c r="B12" s="37" t="s">
        <v>231</v>
      </c>
      <c r="C12" s="37"/>
      <c r="D12" s="37"/>
      <c r="E12" s="37"/>
      <c r="F12" s="37"/>
      <c r="G12" s="37"/>
      <c r="H12" s="37"/>
      <c r="I12" s="37"/>
      <c r="J12" s="37"/>
      <c r="K12" s="37"/>
      <c r="L12" s="37"/>
      <c r="M12" s="37"/>
      <c r="N12" s="37"/>
      <c r="O12" s="37"/>
      <c r="P12" s="37"/>
      <c r="Q12" s="37"/>
      <c r="R12" s="37"/>
      <c r="S12" s="43"/>
    </row>
    <row r="13" spans="1:19" s="29" customFormat="1" ht="12" x14ac:dyDescent="0.2">
      <c r="A13" s="52" t="s">
        <v>5</v>
      </c>
      <c r="B13" s="37" t="s">
        <v>232</v>
      </c>
      <c r="C13" s="37"/>
      <c r="D13" s="37"/>
      <c r="E13" s="37"/>
      <c r="F13" s="37"/>
      <c r="G13" s="37"/>
      <c r="H13" s="37"/>
      <c r="I13" s="37"/>
      <c r="J13" s="37"/>
      <c r="K13" s="37"/>
      <c r="L13" s="37"/>
      <c r="M13" s="37"/>
      <c r="N13" s="37"/>
      <c r="O13" s="37"/>
      <c r="P13" s="37"/>
      <c r="Q13" s="37"/>
      <c r="R13" s="37"/>
      <c r="S13" s="43"/>
    </row>
    <row r="14" spans="1:19" s="29" customFormat="1" ht="12" x14ac:dyDescent="0.2">
      <c r="A14" s="51"/>
      <c r="B14" s="37" t="s">
        <v>233</v>
      </c>
      <c r="C14" s="37"/>
      <c r="D14" s="37"/>
      <c r="E14" s="37"/>
      <c r="F14" s="37"/>
      <c r="G14" s="37"/>
      <c r="H14" s="37"/>
      <c r="I14" s="37"/>
      <c r="J14" s="37"/>
      <c r="K14" s="37"/>
      <c r="L14" s="37"/>
      <c r="M14" s="37"/>
      <c r="N14" s="37"/>
      <c r="O14" s="37"/>
      <c r="P14" s="37"/>
      <c r="Q14" s="37"/>
      <c r="R14" s="37"/>
      <c r="S14" s="43"/>
    </row>
    <row r="15" spans="1:19" s="29" customFormat="1" ht="12" x14ac:dyDescent="0.2">
      <c r="A15" s="51"/>
      <c r="B15" s="37" t="s">
        <v>299</v>
      </c>
      <c r="C15" s="37"/>
      <c r="D15" s="37"/>
      <c r="E15" s="37"/>
      <c r="F15" s="37"/>
      <c r="G15" s="37"/>
      <c r="H15" s="37"/>
      <c r="I15" s="37"/>
      <c r="J15" s="37"/>
      <c r="K15" s="37"/>
      <c r="L15" s="37"/>
      <c r="M15" s="37"/>
      <c r="N15" s="37"/>
      <c r="O15" s="37"/>
      <c r="P15" s="37"/>
      <c r="Q15" s="37"/>
      <c r="R15" s="37"/>
      <c r="S15" s="43"/>
    </row>
    <row r="16" spans="1:19" s="29" customFormat="1" ht="12" x14ac:dyDescent="0.2">
      <c r="A16" s="51"/>
      <c r="B16" s="37" t="s">
        <v>234</v>
      </c>
      <c r="C16" s="37"/>
      <c r="D16" s="37"/>
      <c r="E16" s="37"/>
      <c r="F16" s="37"/>
      <c r="G16" s="37"/>
      <c r="H16" s="37"/>
      <c r="I16" s="37"/>
      <c r="J16" s="37"/>
      <c r="K16" s="37"/>
      <c r="L16" s="37"/>
      <c r="M16" s="37"/>
      <c r="N16" s="37"/>
      <c r="O16" s="37"/>
      <c r="P16" s="37"/>
      <c r="Q16" s="37"/>
      <c r="R16" s="37"/>
      <c r="S16" s="43"/>
    </row>
    <row r="17" spans="1:19" s="29" customFormat="1" ht="12" x14ac:dyDescent="0.2">
      <c r="A17" s="51"/>
      <c r="B17" s="37" t="s">
        <v>235</v>
      </c>
      <c r="C17" s="37"/>
      <c r="D17" s="37"/>
      <c r="E17" s="37"/>
      <c r="F17" s="37"/>
      <c r="G17" s="37"/>
      <c r="H17" s="37"/>
      <c r="I17" s="37"/>
      <c r="J17" s="37"/>
      <c r="K17" s="37"/>
      <c r="L17" s="37"/>
      <c r="M17" s="37"/>
      <c r="N17" s="37"/>
      <c r="O17" s="37"/>
      <c r="P17" s="37"/>
      <c r="Q17" s="37"/>
      <c r="R17" s="37"/>
      <c r="S17" s="43"/>
    </row>
    <row r="18" spans="1:19" s="29" customFormat="1" ht="12" x14ac:dyDescent="0.2">
      <c r="A18" s="52" t="s">
        <v>236</v>
      </c>
      <c r="B18" s="37" t="s">
        <v>237</v>
      </c>
      <c r="C18" s="37"/>
      <c r="D18" s="37"/>
      <c r="E18" s="37"/>
      <c r="F18" s="37"/>
      <c r="G18" s="37"/>
      <c r="H18" s="37"/>
      <c r="I18" s="37"/>
      <c r="J18" s="37"/>
      <c r="K18" s="37"/>
      <c r="L18" s="37"/>
      <c r="M18" s="37"/>
      <c r="N18" s="37"/>
      <c r="O18" s="37"/>
      <c r="P18" s="37"/>
      <c r="Q18" s="37"/>
      <c r="R18" s="37"/>
      <c r="S18" s="43"/>
    </row>
    <row r="19" spans="1:19" s="29" customFormat="1" ht="12" x14ac:dyDescent="0.2">
      <c r="A19" s="52"/>
      <c r="B19" s="37" t="s">
        <v>238</v>
      </c>
      <c r="C19" s="37"/>
      <c r="D19" s="37"/>
      <c r="E19" s="37"/>
      <c r="F19" s="37"/>
      <c r="G19" s="37"/>
      <c r="H19" s="37"/>
      <c r="I19" s="37"/>
      <c r="J19" s="37"/>
      <c r="K19" s="37"/>
      <c r="L19" s="37"/>
      <c r="M19" s="37"/>
      <c r="N19" s="37"/>
      <c r="O19" s="37"/>
      <c r="P19" s="37"/>
      <c r="Q19" s="37"/>
      <c r="R19" s="37"/>
      <c r="S19" s="43"/>
    </row>
    <row r="20" spans="1:19" s="29" customFormat="1" ht="12" x14ac:dyDescent="0.2">
      <c r="A20" s="52" t="s">
        <v>239</v>
      </c>
      <c r="B20" s="37" t="s">
        <v>240</v>
      </c>
      <c r="C20" s="37"/>
      <c r="D20" s="37"/>
      <c r="E20" s="37"/>
      <c r="F20" s="37"/>
      <c r="G20" s="37"/>
      <c r="H20" s="37"/>
      <c r="I20" s="37"/>
      <c r="J20" s="37"/>
      <c r="K20" s="37"/>
      <c r="L20" s="37"/>
      <c r="M20" s="37"/>
      <c r="N20" s="37"/>
      <c r="O20" s="37"/>
      <c r="P20" s="37"/>
      <c r="Q20" s="37"/>
      <c r="R20" s="37"/>
      <c r="S20" s="43"/>
    </row>
    <row r="21" spans="1:19" s="29" customFormat="1" ht="12" x14ac:dyDescent="0.2">
      <c r="A21" s="52" t="s">
        <v>241</v>
      </c>
      <c r="B21" s="37" t="s">
        <v>300</v>
      </c>
      <c r="C21" s="37"/>
      <c r="D21" s="37"/>
      <c r="E21" s="37"/>
      <c r="F21" s="37"/>
      <c r="G21" s="37"/>
      <c r="H21" s="37"/>
      <c r="I21" s="37"/>
      <c r="J21" s="37"/>
      <c r="K21" s="37"/>
      <c r="L21" s="37"/>
      <c r="M21" s="37"/>
      <c r="N21" s="37"/>
      <c r="O21" s="37"/>
      <c r="P21" s="37"/>
      <c r="Q21" s="37"/>
      <c r="R21" s="37"/>
      <c r="S21" s="43"/>
    </row>
    <row r="22" spans="1:19" s="29" customFormat="1" ht="12" x14ac:dyDescent="0.2">
      <c r="A22" s="52"/>
      <c r="B22" s="37" t="s">
        <v>301</v>
      </c>
      <c r="C22" s="37"/>
      <c r="D22" s="37"/>
      <c r="E22" s="37"/>
      <c r="F22" s="37"/>
      <c r="G22" s="37"/>
      <c r="H22" s="37"/>
      <c r="I22" s="37"/>
      <c r="J22" s="37"/>
      <c r="K22" s="37"/>
      <c r="L22" s="37"/>
      <c r="M22" s="37"/>
      <c r="N22" s="37"/>
      <c r="O22" s="37"/>
      <c r="P22" s="37"/>
      <c r="Q22" s="37"/>
      <c r="R22" s="37"/>
      <c r="S22" s="43"/>
    </row>
    <row r="23" spans="1:19" s="29" customFormat="1" ht="12" x14ac:dyDescent="0.2">
      <c r="A23" s="52" t="s">
        <v>242</v>
      </c>
      <c r="B23" s="37" t="s">
        <v>243</v>
      </c>
      <c r="C23" s="37"/>
      <c r="D23" s="37"/>
      <c r="E23" s="37"/>
      <c r="F23" s="37"/>
      <c r="G23" s="37"/>
      <c r="H23" s="37"/>
      <c r="I23" s="37"/>
      <c r="J23" s="37"/>
      <c r="K23" s="37"/>
      <c r="L23" s="37"/>
      <c r="M23" s="37"/>
      <c r="N23" s="37"/>
      <c r="O23" s="37"/>
      <c r="P23" s="37"/>
      <c r="Q23" s="37"/>
      <c r="R23" s="37"/>
      <c r="S23" s="43"/>
    </row>
    <row r="24" spans="1:19" s="29" customFormat="1" ht="12" x14ac:dyDescent="0.2">
      <c r="A24" s="52" t="s">
        <v>244</v>
      </c>
      <c r="B24" s="37" t="s">
        <v>245</v>
      </c>
      <c r="C24" s="37"/>
      <c r="D24" s="37"/>
      <c r="E24" s="37"/>
      <c r="F24" s="37"/>
      <c r="G24" s="37"/>
      <c r="H24" s="37"/>
      <c r="I24" s="37"/>
      <c r="J24" s="37"/>
      <c r="K24" s="37"/>
      <c r="L24" s="37"/>
      <c r="M24" s="37"/>
      <c r="N24" s="37"/>
      <c r="O24" s="37"/>
      <c r="P24" s="37"/>
      <c r="Q24" s="37"/>
      <c r="R24" s="37"/>
      <c r="S24" s="43"/>
    </row>
    <row r="25" spans="1:19" s="29" customFormat="1" ht="12" x14ac:dyDescent="0.2">
      <c r="A25" s="52" t="s">
        <v>246</v>
      </c>
      <c r="B25" s="37" t="s">
        <v>247</v>
      </c>
      <c r="C25" s="37"/>
      <c r="D25" s="37"/>
      <c r="E25" s="37"/>
      <c r="F25" s="37"/>
      <c r="G25" s="37"/>
      <c r="H25" s="37"/>
      <c r="I25" s="37"/>
      <c r="J25" s="37"/>
      <c r="K25" s="37"/>
      <c r="L25" s="37"/>
      <c r="M25" s="37"/>
      <c r="N25" s="37"/>
      <c r="O25" s="37"/>
      <c r="P25" s="37"/>
      <c r="Q25" s="37"/>
      <c r="R25" s="37"/>
      <c r="S25" s="43"/>
    </row>
    <row r="26" spans="1:19" s="29" customFormat="1" ht="12" x14ac:dyDescent="0.2">
      <c r="A26" s="52" t="s">
        <v>248</v>
      </c>
      <c r="B26" s="44" t="s">
        <v>249</v>
      </c>
      <c r="C26" s="37"/>
      <c r="D26" s="37"/>
      <c r="E26" s="37"/>
      <c r="F26" s="37"/>
      <c r="G26" s="37"/>
      <c r="H26" s="37"/>
      <c r="I26" s="37"/>
      <c r="J26" s="37"/>
      <c r="K26" s="37"/>
      <c r="L26" s="37"/>
      <c r="M26" s="37"/>
      <c r="N26" s="37"/>
      <c r="O26" s="37"/>
      <c r="P26" s="37"/>
      <c r="Q26" s="37"/>
      <c r="R26" s="37"/>
      <c r="S26" s="43"/>
    </row>
    <row r="27" spans="1:19" s="29" customFormat="1" ht="12" x14ac:dyDescent="0.2">
      <c r="A27" s="52"/>
      <c r="B27" s="37" t="s">
        <v>250</v>
      </c>
      <c r="C27" s="37"/>
      <c r="D27" s="37"/>
      <c r="E27" s="37"/>
      <c r="F27" s="37"/>
      <c r="G27" s="37"/>
      <c r="H27" s="37"/>
      <c r="I27" s="37"/>
      <c r="J27" s="37"/>
      <c r="K27" s="37"/>
      <c r="L27" s="37"/>
      <c r="M27" s="37"/>
      <c r="N27" s="37"/>
      <c r="O27" s="37"/>
      <c r="P27" s="37"/>
      <c r="Q27" s="37"/>
      <c r="R27" s="37"/>
      <c r="S27" s="43"/>
    </row>
    <row r="28" spans="1:19" s="29" customFormat="1" ht="4.5" customHeight="1" x14ac:dyDescent="0.2">
      <c r="A28" s="51"/>
      <c r="B28" s="37"/>
      <c r="C28" s="37"/>
      <c r="D28" s="37"/>
      <c r="E28" s="37"/>
      <c r="F28" s="37"/>
      <c r="G28" s="37"/>
      <c r="H28" s="37"/>
      <c r="I28" s="37"/>
      <c r="J28" s="37"/>
      <c r="K28" s="37"/>
      <c r="L28" s="37"/>
      <c r="M28" s="37"/>
      <c r="N28" s="37"/>
      <c r="O28" s="37"/>
      <c r="P28" s="37"/>
      <c r="Q28" s="37"/>
      <c r="R28" s="37"/>
      <c r="S28" s="43"/>
    </row>
    <row r="29" spans="1:19" s="29" customFormat="1" ht="19.5" customHeight="1" x14ac:dyDescent="0.2">
      <c r="A29" s="53" t="s">
        <v>7</v>
      </c>
      <c r="B29" s="30" t="s">
        <v>251</v>
      </c>
      <c r="C29" s="31"/>
      <c r="D29" s="31"/>
      <c r="E29" s="31"/>
      <c r="F29" s="31"/>
      <c r="G29" s="31"/>
      <c r="H29" s="31"/>
      <c r="I29" s="31"/>
      <c r="J29" s="31"/>
      <c r="K29" s="31"/>
      <c r="L29" s="31"/>
      <c r="M29" s="31"/>
      <c r="N29" s="31"/>
      <c r="O29" s="31"/>
      <c r="P29" s="31"/>
      <c r="Q29" s="31"/>
      <c r="R29" s="31"/>
      <c r="S29" s="45"/>
    </row>
    <row r="30" spans="1:19" s="29" customFormat="1" ht="12" x14ac:dyDescent="0.2">
      <c r="A30" s="52"/>
      <c r="B30" s="140" t="s">
        <v>226</v>
      </c>
      <c r="C30" s="37"/>
      <c r="D30" s="37"/>
      <c r="E30" s="37"/>
      <c r="F30" s="37"/>
      <c r="G30" s="37"/>
      <c r="H30" s="37"/>
      <c r="I30" s="37"/>
      <c r="J30" s="37"/>
      <c r="K30" s="37"/>
      <c r="L30" s="37"/>
      <c r="M30" s="37"/>
      <c r="N30" s="37"/>
      <c r="O30" s="37"/>
      <c r="P30" s="37"/>
      <c r="Q30" s="37"/>
      <c r="R30" s="37"/>
      <c r="S30" s="43"/>
    </row>
    <row r="31" spans="1:19" s="29" customFormat="1" ht="12" x14ac:dyDescent="0.2">
      <c r="A31" s="52" t="s">
        <v>9</v>
      </c>
      <c r="B31" s="37" t="s">
        <v>252</v>
      </c>
      <c r="C31" s="37"/>
      <c r="D31" s="37"/>
      <c r="E31" s="37"/>
      <c r="F31" s="37"/>
      <c r="G31" s="37"/>
      <c r="H31" s="37"/>
      <c r="I31" s="37"/>
      <c r="J31" s="37"/>
      <c r="K31" s="37"/>
      <c r="L31" s="37"/>
      <c r="M31" s="37"/>
      <c r="N31" s="37"/>
      <c r="O31" s="37"/>
      <c r="P31" s="530"/>
      <c r="Q31" s="530"/>
      <c r="R31" s="530"/>
      <c r="S31" s="43"/>
    </row>
    <row r="32" spans="1:19" s="29" customFormat="1" ht="12" x14ac:dyDescent="0.2">
      <c r="A32" s="52"/>
      <c r="B32" s="37" t="s">
        <v>253</v>
      </c>
      <c r="C32" s="37"/>
      <c r="D32" s="37"/>
      <c r="E32" s="37"/>
      <c r="F32" s="37"/>
      <c r="G32" s="37"/>
      <c r="H32" s="37"/>
      <c r="I32" s="37"/>
      <c r="J32" s="37"/>
      <c r="K32" s="37"/>
      <c r="L32" s="37"/>
      <c r="M32" s="37"/>
      <c r="N32" s="37"/>
      <c r="O32" s="37"/>
      <c r="P32" s="37"/>
      <c r="Q32" s="37"/>
      <c r="R32" s="37"/>
      <c r="S32" s="43"/>
    </row>
    <row r="33" spans="1:19" s="29" customFormat="1" ht="12" x14ac:dyDescent="0.2">
      <c r="A33" s="52" t="s">
        <v>10</v>
      </c>
      <c r="B33" s="37" t="s">
        <v>254</v>
      </c>
      <c r="C33" s="37"/>
      <c r="D33" s="37"/>
      <c r="E33" s="37"/>
      <c r="F33" s="37"/>
      <c r="G33" s="37"/>
      <c r="H33" s="37"/>
      <c r="I33" s="37"/>
      <c r="J33" s="37"/>
      <c r="K33" s="37"/>
      <c r="L33" s="37"/>
      <c r="M33" s="37"/>
      <c r="N33" s="37"/>
      <c r="O33" s="37"/>
      <c r="P33" s="37"/>
      <c r="Q33" s="37"/>
      <c r="R33" s="37"/>
      <c r="S33" s="43"/>
    </row>
    <row r="34" spans="1:19" s="29" customFormat="1" ht="12" x14ac:dyDescent="0.2">
      <c r="A34" s="52"/>
      <c r="B34" s="37" t="s">
        <v>255</v>
      </c>
      <c r="C34" s="37"/>
      <c r="D34" s="37"/>
      <c r="E34" s="37"/>
      <c r="F34" s="37"/>
      <c r="G34" s="37"/>
      <c r="H34" s="37"/>
      <c r="I34" s="37"/>
      <c r="J34" s="37"/>
      <c r="K34" s="37"/>
      <c r="L34" s="37"/>
      <c r="M34" s="37"/>
      <c r="N34" s="37"/>
      <c r="O34" s="37"/>
      <c r="P34" s="37"/>
      <c r="Q34" s="37"/>
      <c r="R34" s="37"/>
      <c r="S34" s="43"/>
    </row>
    <row r="35" spans="1:19" s="29" customFormat="1" ht="12" x14ac:dyDescent="0.2">
      <c r="A35" s="52"/>
      <c r="B35" s="37" t="s">
        <v>256</v>
      </c>
      <c r="C35" s="37"/>
      <c r="D35" s="37"/>
      <c r="E35" s="37"/>
      <c r="F35" s="37"/>
      <c r="G35" s="37"/>
      <c r="H35" s="37"/>
      <c r="I35" s="37"/>
      <c r="J35" s="37"/>
      <c r="K35" s="37"/>
      <c r="L35" s="37"/>
      <c r="M35" s="37"/>
      <c r="N35" s="37"/>
      <c r="O35" s="37"/>
      <c r="P35" s="37"/>
      <c r="Q35" s="37"/>
      <c r="R35" s="37"/>
      <c r="S35" s="43"/>
    </row>
    <row r="36" spans="1:19" s="29" customFormat="1" ht="12" x14ac:dyDescent="0.2">
      <c r="A36" s="52" t="s">
        <v>11</v>
      </c>
      <c r="B36" s="37" t="s">
        <v>288</v>
      </c>
      <c r="C36" s="37"/>
      <c r="D36" s="37"/>
      <c r="E36" s="37"/>
      <c r="F36" s="37"/>
      <c r="G36" s="37"/>
      <c r="H36" s="37"/>
      <c r="I36" s="37"/>
      <c r="J36" s="37"/>
      <c r="K36" s="37"/>
      <c r="L36" s="37"/>
      <c r="M36" s="37"/>
      <c r="N36" s="37"/>
      <c r="O36" s="37"/>
      <c r="P36" s="37"/>
      <c r="Q36" s="37"/>
      <c r="R36" s="37"/>
      <c r="S36" s="43"/>
    </row>
    <row r="37" spans="1:19" s="29" customFormat="1" ht="12" x14ac:dyDescent="0.2">
      <c r="A37" s="52"/>
      <c r="B37" s="37" t="s">
        <v>258</v>
      </c>
      <c r="C37" s="37"/>
      <c r="D37" s="37"/>
      <c r="E37" s="37"/>
      <c r="F37" s="37"/>
      <c r="G37" s="37"/>
      <c r="H37" s="37"/>
      <c r="I37" s="37"/>
      <c r="J37" s="37"/>
      <c r="K37" s="37"/>
      <c r="L37" s="37"/>
      <c r="M37" s="37"/>
      <c r="N37" s="37"/>
      <c r="O37" s="37"/>
      <c r="P37" s="37"/>
      <c r="Q37" s="37"/>
      <c r="R37" s="37"/>
      <c r="S37" s="43"/>
    </row>
    <row r="38" spans="1:19" s="29" customFormat="1" ht="12" x14ac:dyDescent="0.2">
      <c r="A38" s="52" t="s">
        <v>257</v>
      </c>
      <c r="B38" s="37" t="s">
        <v>260</v>
      </c>
      <c r="C38" s="37"/>
      <c r="D38" s="37"/>
      <c r="E38" s="37"/>
      <c r="F38" s="37"/>
      <c r="G38" s="37"/>
      <c r="H38" s="37"/>
      <c r="I38" s="37"/>
      <c r="J38" s="37"/>
      <c r="K38" s="37"/>
      <c r="L38" s="37"/>
      <c r="M38" s="37"/>
      <c r="N38" s="37"/>
      <c r="O38" s="37"/>
      <c r="P38" s="37"/>
      <c r="Q38" s="37"/>
      <c r="R38" s="37"/>
      <c r="S38" s="43"/>
    </row>
    <row r="39" spans="1:19" s="29" customFormat="1" ht="4.5" customHeight="1" x14ac:dyDescent="0.2">
      <c r="A39" s="51"/>
      <c r="B39" s="37"/>
      <c r="C39" s="37"/>
      <c r="D39" s="37"/>
      <c r="E39" s="37"/>
      <c r="F39" s="37"/>
      <c r="G39" s="37"/>
      <c r="H39" s="37"/>
      <c r="I39" s="37"/>
      <c r="J39" s="37"/>
      <c r="K39" s="37"/>
      <c r="L39" s="37"/>
      <c r="M39" s="37"/>
      <c r="N39" s="37"/>
      <c r="O39" s="37"/>
      <c r="P39" s="37"/>
      <c r="Q39" s="37"/>
      <c r="R39" s="37"/>
      <c r="S39" s="43"/>
    </row>
    <row r="40" spans="1:19" s="29" customFormat="1" ht="14.25" x14ac:dyDescent="0.2">
      <c r="A40" s="52"/>
      <c r="B40" s="37"/>
      <c r="C40" s="37"/>
      <c r="D40" s="37"/>
      <c r="E40" s="37"/>
      <c r="F40" s="37"/>
      <c r="G40" s="46"/>
      <c r="H40" s="47" t="s">
        <v>199</v>
      </c>
      <c r="I40" s="46"/>
      <c r="J40" s="47" t="s">
        <v>200</v>
      </c>
      <c r="K40" s="37"/>
      <c r="L40" s="37"/>
      <c r="M40" s="37"/>
      <c r="N40" s="37"/>
      <c r="O40" s="37"/>
      <c r="P40" s="37"/>
      <c r="Q40" s="37"/>
      <c r="R40" s="37"/>
      <c r="S40" s="43"/>
    </row>
    <row r="41" spans="1:19" s="29" customFormat="1" ht="4.5" customHeight="1" x14ac:dyDescent="0.2">
      <c r="A41" s="52"/>
      <c r="B41" s="37"/>
      <c r="C41" s="37"/>
      <c r="D41" s="37"/>
      <c r="E41" s="37"/>
      <c r="F41" s="37"/>
      <c r="G41" s="37"/>
      <c r="H41" s="37"/>
      <c r="I41" s="37"/>
      <c r="J41" s="37"/>
      <c r="K41" s="37"/>
      <c r="L41" s="37"/>
      <c r="M41" s="37"/>
      <c r="N41" s="37"/>
      <c r="O41" s="37"/>
      <c r="P41" s="37"/>
      <c r="Q41" s="37"/>
      <c r="R41" s="37"/>
      <c r="S41" s="43"/>
    </row>
    <row r="42" spans="1:19" s="29" customFormat="1" ht="12" x14ac:dyDescent="0.2">
      <c r="A42" s="52" t="s">
        <v>259</v>
      </c>
      <c r="B42" s="37" t="s">
        <v>294</v>
      </c>
      <c r="C42" s="37"/>
      <c r="D42" s="37"/>
      <c r="E42" s="37"/>
      <c r="F42" s="37"/>
      <c r="G42" s="37"/>
      <c r="H42" s="37"/>
      <c r="I42" s="37"/>
      <c r="J42" s="37"/>
      <c r="K42" s="37"/>
      <c r="L42" s="37"/>
      <c r="M42" s="37"/>
      <c r="N42" s="37"/>
      <c r="O42" s="37"/>
      <c r="P42" s="37"/>
      <c r="Q42" s="37"/>
      <c r="R42" s="37"/>
      <c r="S42" s="43"/>
    </row>
    <row r="43" spans="1:19" s="29" customFormat="1" ht="4.5" customHeight="1" x14ac:dyDescent="0.2">
      <c r="A43" s="52"/>
      <c r="B43" s="37"/>
      <c r="C43" s="37"/>
      <c r="D43" s="37"/>
      <c r="E43" s="37"/>
      <c r="F43" s="37"/>
      <c r="G43" s="37"/>
      <c r="H43" s="37"/>
      <c r="I43" s="37"/>
      <c r="J43" s="37"/>
      <c r="K43" s="37"/>
      <c r="L43" s="37"/>
      <c r="M43" s="37"/>
      <c r="N43" s="37"/>
      <c r="O43" s="37"/>
      <c r="P43" s="37"/>
      <c r="Q43" s="37"/>
      <c r="R43" s="37"/>
      <c r="S43" s="43"/>
    </row>
    <row r="44" spans="1:19" s="29" customFormat="1" x14ac:dyDescent="0.25">
      <c r="A44" s="52"/>
      <c r="B44" s="762" t="s">
        <v>394</v>
      </c>
      <c r="C44" s="763"/>
      <c r="D44" s="763"/>
      <c r="E44" s="763"/>
      <c r="F44" s="763"/>
      <c r="G44" s="764"/>
      <c r="H44" s="37"/>
      <c r="I44" s="762" t="s">
        <v>395</v>
      </c>
      <c r="J44" s="763"/>
      <c r="K44" s="763"/>
      <c r="L44" s="763"/>
      <c r="M44" s="763"/>
      <c r="N44" s="764"/>
      <c r="O44" s="37"/>
      <c r="P44" s="37"/>
      <c r="Q44" s="37"/>
      <c r="R44" s="37"/>
      <c r="S44" s="43"/>
    </row>
    <row r="45" spans="1:19" s="29" customFormat="1" ht="4.5" customHeight="1" x14ac:dyDescent="0.2">
      <c r="A45" s="52"/>
      <c r="B45" s="37"/>
      <c r="C45" s="37"/>
      <c r="D45" s="37"/>
      <c r="E45" s="37"/>
      <c r="F45" s="37"/>
      <c r="G45" s="37"/>
      <c r="H45" s="37"/>
      <c r="I45" s="37"/>
      <c r="J45" s="37"/>
      <c r="K45" s="37"/>
      <c r="L45" s="37"/>
      <c r="M45" s="37"/>
      <c r="N45" s="37"/>
      <c r="O45" s="37"/>
      <c r="P45" s="37"/>
      <c r="Q45" s="37"/>
      <c r="R45" s="37"/>
      <c r="S45" s="43"/>
    </row>
    <row r="46" spans="1:19" s="29" customFormat="1" ht="12" x14ac:dyDescent="0.2">
      <c r="A46" s="51"/>
      <c r="B46" s="37" t="s">
        <v>295</v>
      </c>
      <c r="C46" s="37"/>
      <c r="D46" s="37"/>
      <c r="E46" s="37"/>
      <c r="F46" s="37"/>
      <c r="G46" s="37"/>
      <c r="H46" s="37"/>
      <c r="I46" s="37"/>
      <c r="J46" s="37"/>
      <c r="K46" s="37"/>
      <c r="L46" s="37"/>
      <c r="M46" s="37"/>
      <c r="N46" s="37"/>
      <c r="O46" s="37"/>
      <c r="P46" s="37"/>
      <c r="Q46" s="37"/>
      <c r="R46" s="37"/>
      <c r="S46" s="43"/>
    </row>
    <row r="47" spans="1:19" s="29" customFormat="1" ht="12" x14ac:dyDescent="0.2">
      <c r="A47" s="52" t="s">
        <v>261</v>
      </c>
      <c r="B47" s="37" t="s">
        <v>515</v>
      </c>
      <c r="C47" s="37"/>
      <c r="D47" s="37"/>
      <c r="E47" s="37"/>
      <c r="F47" s="37"/>
      <c r="G47" s="37"/>
      <c r="H47" s="37"/>
      <c r="I47" s="37"/>
      <c r="J47" s="37"/>
      <c r="K47" s="37"/>
      <c r="L47" s="37"/>
      <c r="M47" s="37"/>
      <c r="N47" s="37"/>
      <c r="O47" s="37"/>
      <c r="P47" s="37"/>
      <c r="Q47" s="37"/>
      <c r="R47" s="37"/>
      <c r="S47" s="43"/>
    </row>
    <row r="48" spans="1:19" s="29" customFormat="1" ht="12" x14ac:dyDescent="0.2">
      <c r="A48" s="52"/>
      <c r="B48" s="37" t="s">
        <v>262</v>
      </c>
      <c r="C48" s="37"/>
      <c r="D48" s="37"/>
      <c r="E48" s="37"/>
      <c r="F48" s="37"/>
      <c r="G48" s="37"/>
      <c r="H48" s="37"/>
      <c r="I48" s="37"/>
      <c r="J48" s="37"/>
      <c r="K48" s="37"/>
      <c r="L48" s="37"/>
      <c r="M48" s="37"/>
      <c r="N48" s="37"/>
      <c r="O48" s="37"/>
      <c r="P48" s="37"/>
      <c r="Q48" s="37"/>
      <c r="R48" s="37"/>
      <c r="S48" s="43"/>
    </row>
    <row r="49" spans="1:19" s="29" customFormat="1" ht="12" x14ac:dyDescent="0.2">
      <c r="A49" s="52" t="s">
        <v>263</v>
      </c>
      <c r="B49" s="37" t="s">
        <v>516</v>
      </c>
      <c r="C49" s="37"/>
      <c r="D49" s="37"/>
      <c r="E49" s="37"/>
      <c r="F49" s="37"/>
      <c r="G49" s="37"/>
      <c r="H49" s="37"/>
      <c r="I49" s="37"/>
      <c r="J49" s="37"/>
      <c r="K49" s="37"/>
      <c r="L49" s="37"/>
      <c r="M49" s="37"/>
      <c r="N49" s="37"/>
      <c r="O49" s="37"/>
      <c r="P49" s="37"/>
      <c r="Q49" s="37"/>
      <c r="R49" s="37"/>
      <c r="S49" s="43"/>
    </row>
    <row r="50" spans="1:19" s="29" customFormat="1" ht="12" x14ac:dyDescent="0.2">
      <c r="A50" s="52"/>
      <c r="B50" s="37" t="s">
        <v>264</v>
      </c>
      <c r="C50" s="37"/>
      <c r="D50" s="37"/>
      <c r="E50" s="37"/>
      <c r="F50" s="37"/>
      <c r="G50" s="37"/>
      <c r="H50" s="37"/>
      <c r="I50" s="37"/>
      <c r="J50" s="37"/>
      <c r="K50" s="37"/>
      <c r="L50" s="37"/>
      <c r="M50" s="37"/>
      <c r="N50" s="37"/>
      <c r="O50" s="37"/>
      <c r="P50" s="37"/>
      <c r="Q50" s="37"/>
      <c r="R50" s="37"/>
      <c r="S50" s="43"/>
    </row>
    <row r="51" spans="1:19" s="29" customFormat="1" ht="12" x14ac:dyDescent="0.2">
      <c r="A51" s="52" t="s">
        <v>265</v>
      </c>
      <c r="B51" s="37" t="s">
        <v>292</v>
      </c>
      <c r="C51" s="37"/>
      <c r="D51" s="37"/>
      <c r="E51" s="37"/>
      <c r="F51" s="37"/>
      <c r="G51" s="37"/>
      <c r="H51" s="37"/>
      <c r="I51" s="37"/>
      <c r="J51" s="37"/>
      <c r="K51" s="37"/>
      <c r="L51" s="37"/>
      <c r="M51" s="37"/>
      <c r="N51" s="37"/>
      <c r="O51" s="37"/>
      <c r="P51" s="37"/>
      <c r="Q51" s="37"/>
      <c r="R51" s="37"/>
      <c r="S51" s="43"/>
    </row>
    <row r="52" spans="1:19" s="29" customFormat="1" ht="12" x14ac:dyDescent="0.2">
      <c r="A52" s="52"/>
      <c r="B52" s="37" t="s">
        <v>293</v>
      </c>
      <c r="C52" s="37"/>
      <c r="D52" s="37"/>
      <c r="E52" s="37"/>
      <c r="F52" s="37"/>
      <c r="G52" s="37"/>
      <c r="H52" s="37"/>
      <c r="I52" s="37"/>
      <c r="J52" s="37"/>
      <c r="K52" s="37"/>
      <c r="L52" s="37"/>
      <c r="M52" s="37"/>
      <c r="N52" s="37"/>
      <c r="O52" s="37"/>
      <c r="P52" s="37"/>
      <c r="Q52" s="37"/>
      <c r="R52" s="37"/>
      <c r="S52" s="43"/>
    </row>
    <row r="53" spans="1:19" s="29" customFormat="1" ht="12" x14ac:dyDescent="0.2">
      <c r="A53" s="52" t="s">
        <v>266</v>
      </c>
      <c r="B53" s="37" t="s">
        <v>267</v>
      </c>
      <c r="C53" s="37"/>
      <c r="D53" s="37"/>
      <c r="E53" s="37"/>
      <c r="F53" s="37"/>
      <c r="G53" s="37"/>
      <c r="H53" s="37"/>
      <c r="I53" s="37"/>
      <c r="J53" s="37"/>
      <c r="K53" s="37"/>
      <c r="L53" s="37"/>
      <c r="M53" s="37"/>
      <c r="N53" s="37"/>
      <c r="O53" s="37"/>
      <c r="P53" s="37"/>
      <c r="Q53" s="37"/>
      <c r="R53" s="37"/>
      <c r="S53" s="43"/>
    </row>
    <row r="54" spans="1:19" s="29" customFormat="1" ht="12" x14ac:dyDescent="0.2">
      <c r="A54" s="52"/>
      <c r="B54" s="37" t="s">
        <v>268</v>
      </c>
      <c r="C54" s="37"/>
      <c r="D54" s="37"/>
      <c r="E54" s="37"/>
      <c r="F54" s="37"/>
      <c r="G54" s="37"/>
      <c r="H54" s="37"/>
      <c r="I54" s="37"/>
      <c r="J54" s="37"/>
      <c r="K54" s="37"/>
      <c r="L54" s="37"/>
      <c r="M54" s="37"/>
      <c r="N54" s="37"/>
      <c r="O54" s="37"/>
      <c r="P54" s="37"/>
      <c r="Q54" s="37"/>
      <c r="R54" s="37"/>
      <c r="S54" s="43"/>
    </row>
    <row r="55" spans="1:19" s="29" customFormat="1" ht="12" x14ac:dyDescent="0.2">
      <c r="A55" s="52" t="s">
        <v>269</v>
      </c>
      <c r="B55" s="37" t="s">
        <v>270</v>
      </c>
      <c r="C55" s="37"/>
      <c r="D55" s="37"/>
      <c r="E55" s="37"/>
      <c r="F55" s="37"/>
      <c r="G55" s="37"/>
      <c r="H55" s="37"/>
      <c r="I55" s="37"/>
      <c r="J55" s="37"/>
      <c r="K55" s="37"/>
      <c r="L55" s="37"/>
      <c r="M55" s="37"/>
      <c r="N55" s="37"/>
      <c r="O55" s="37"/>
      <c r="P55" s="37"/>
      <c r="Q55" s="37"/>
      <c r="R55" s="37"/>
      <c r="S55" s="43"/>
    </row>
    <row r="56" spans="1:19" s="29" customFormat="1" ht="12" x14ac:dyDescent="0.2">
      <c r="A56" s="52"/>
      <c r="B56" s="37" t="s">
        <v>271</v>
      </c>
      <c r="C56" s="37"/>
      <c r="D56" s="37"/>
      <c r="E56" s="37"/>
      <c r="F56" s="37"/>
      <c r="G56" s="37"/>
      <c r="H56" s="37"/>
      <c r="I56" s="37"/>
      <c r="J56" s="37"/>
      <c r="K56" s="37"/>
      <c r="L56" s="37"/>
      <c r="M56" s="37"/>
      <c r="N56" s="37"/>
      <c r="O56" s="37"/>
      <c r="P56" s="37"/>
      <c r="Q56" s="37"/>
      <c r="R56" s="37"/>
      <c r="S56" s="43"/>
    </row>
    <row r="57" spans="1:19" s="29" customFormat="1" ht="12" x14ac:dyDescent="0.2">
      <c r="A57" s="52" t="s">
        <v>272</v>
      </c>
      <c r="B57" s="37" t="s">
        <v>289</v>
      </c>
      <c r="C57" s="37"/>
      <c r="D57" s="37"/>
      <c r="E57" s="37"/>
      <c r="F57" s="37"/>
      <c r="G57" s="37"/>
      <c r="H57" s="37"/>
      <c r="I57" s="37"/>
      <c r="J57" s="37"/>
      <c r="K57" s="37"/>
      <c r="L57" s="37"/>
      <c r="M57" s="37"/>
      <c r="N57" s="37"/>
      <c r="O57" s="37"/>
      <c r="P57" s="37"/>
      <c r="Q57" s="37"/>
      <c r="R57" s="37"/>
      <c r="S57" s="43"/>
    </row>
    <row r="58" spans="1:19" s="29" customFormat="1" ht="12" x14ac:dyDescent="0.2">
      <c r="A58" s="52"/>
      <c r="B58" s="37" t="s">
        <v>291</v>
      </c>
      <c r="C58" s="37"/>
      <c r="D58" s="37"/>
      <c r="E58" s="37"/>
      <c r="F58" s="37"/>
      <c r="G58" s="37"/>
      <c r="H58" s="37"/>
      <c r="I58" s="37"/>
      <c r="J58" s="37"/>
      <c r="K58" s="37"/>
      <c r="L58" s="37"/>
      <c r="M58" s="37"/>
      <c r="N58" s="37"/>
      <c r="O58" s="37"/>
      <c r="P58" s="37"/>
      <c r="Q58" s="37"/>
      <c r="R58" s="37"/>
      <c r="S58" s="43"/>
    </row>
    <row r="59" spans="1:19" s="29" customFormat="1" ht="12" x14ac:dyDescent="0.2">
      <c r="A59" s="52" t="s">
        <v>273</v>
      </c>
      <c r="B59" s="37" t="s">
        <v>274</v>
      </c>
      <c r="C59" s="37"/>
      <c r="D59" s="37"/>
      <c r="E59" s="37"/>
      <c r="F59" s="37"/>
      <c r="G59" s="37"/>
      <c r="H59" s="37"/>
      <c r="I59" s="37"/>
      <c r="J59" s="37"/>
      <c r="K59" s="37"/>
      <c r="L59" s="37"/>
      <c r="M59" s="37"/>
      <c r="N59" s="37"/>
      <c r="O59" s="37"/>
      <c r="P59" s="37"/>
      <c r="Q59" s="37"/>
      <c r="R59" s="37"/>
      <c r="S59" s="43"/>
    </row>
    <row r="60" spans="1:19" s="29" customFormat="1" ht="12" x14ac:dyDescent="0.2">
      <c r="A60" s="52"/>
      <c r="B60" s="37" t="s">
        <v>275</v>
      </c>
      <c r="C60" s="37"/>
      <c r="D60" s="37"/>
      <c r="E60" s="37"/>
      <c r="F60" s="37"/>
      <c r="G60" s="37"/>
      <c r="H60" s="37"/>
      <c r="I60" s="37"/>
      <c r="J60" s="37"/>
      <c r="K60" s="37"/>
      <c r="L60" s="37"/>
      <c r="M60" s="37"/>
      <c r="N60" s="37"/>
      <c r="O60" s="37"/>
      <c r="P60" s="37"/>
      <c r="Q60" s="37"/>
      <c r="R60" s="37"/>
      <c r="S60" s="43"/>
    </row>
    <row r="61" spans="1:19" s="29" customFormat="1" ht="12" x14ac:dyDescent="0.2">
      <c r="A61" s="52" t="s">
        <v>276</v>
      </c>
      <c r="B61" s="37" t="s">
        <v>290</v>
      </c>
      <c r="C61" s="37"/>
      <c r="D61" s="37"/>
      <c r="E61" s="37"/>
      <c r="F61" s="37"/>
      <c r="G61" s="37"/>
      <c r="H61" s="37"/>
      <c r="I61" s="37"/>
      <c r="J61" s="37"/>
      <c r="K61" s="37"/>
      <c r="L61" s="37"/>
      <c r="M61" s="37"/>
      <c r="N61" s="37"/>
      <c r="O61" s="37"/>
      <c r="P61" s="37"/>
      <c r="Q61" s="37"/>
      <c r="R61" s="37"/>
      <c r="S61" s="43"/>
    </row>
    <row r="62" spans="1:19" s="29" customFormat="1" ht="12" x14ac:dyDescent="0.2">
      <c r="A62" s="52"/>
      <c r="B62" s="37" t="s">
        <v>277</v>
      </c>
      <c r="C62" s="37"/>
      <c r="D62" s="37"/>
      <c r="E62" s="37"/>
      <c r="F62" s="37"/>
      <c r="G62" s="37"/>
      <c r="H62" s="37"/>
      <c r="I62" s="37"/>
      <c r="J62" s="37"/>
      <c r="K62" s="37"/>
      <c r="L62" s="37"/>
      <c r="M62" s="37"/>
      <c r="N62" s="37"/>
      <c r="O62" s="37"/>
      <c r="P62" s="37"/>
      <c r="Q62" s="37"/>
      <c r="R62" s="37"/>
      <c r="S62" s="43"/>
    </row>
    <row r="63" spans="1:19" s="29" customFormat="1" ht="12" x14ac:dyDescent="0.2">
      <c r="A63" s="52"/>
      <c r="B63" s="37" t="s">
        <v>278</v>
      </c>
      <c r="C63" s="37"/>
      <c r="D63" s="37"/>
      <c r="E63" s="37"/>
      <c r="F63" s="37"/>
      <c r="G63" s="37"/>
      <c r="H63" s="37"/>
      <c r="I63" s="37"/>
      <c r="J63" s="37"/>
      <c r="K63" s="37"/>
      <c r="L63" s="37"/>
      <c r="M63" s="37"/>
      <c r="N63" s="37"/>
      <c r="O63" s="37"/>
      <c r="P63" s="37"/>
      <c r="Q63" s="37"/>
      <c r="R63" s="37"/>
      <c r="S63" s="43"/>
    </row>
    <row r="64" spans="1:19" s="29" customFormat="1" ht="12" x14ac:dyDescent="0.2">
      <c r="A64" s="52"/>
      <c r="B64" s="37" t="s">
        <v>279</v>
      </c>
      <c r="C64" s="37"/>
      <c r="D64" s="37"/>
      <c r="E64" s="37"/>
      <c r="F64" s="37"/>
      <c r="G64" s="37"/>
      <c r="H64" s="37"/>
      <c r="I64" s="37"/>
      <c r="J64" s="37"/>
      <c r="K64" s="37"/>
      <c r="L64" s="37"/>
      <c r="M64" s="37"/>
      <c r="N64" s="37"/>
      <c r="O64" s="37"/>
      <c r="P64" s="37"/>
      <c r="Q64" s="37"/>
      <c r="R64" s="37"/>
      <c r="S64" s="43"/>
    </row>
    <row r="65" spans="1:19" s="29" customFormat="1" ht="4.5" customHeight="1" x14ac:dyDescent="0.2">
      <c r="A65" s="141"/>
      <c r="B65" s="32"/>
      <c r="C65" s="32"/>
      <c r="D65" s="32"/>
      <c r="E65" s="32"/>
      <c r="F65" s="32"/>
      <c r="G65" s="32"/>
      <c r="H65" s="32"/>
      <c r="I65" s="32"/>
      <c r="J65" s="32"/>
      <c r="K65" s="32"/>
      <c r="L65" s="32"/>
      <c r="M65" s="32"/>
      <c r="N65" s="32"/>
      <c r="O65" s="32"/>
      <c r="P65" s="32"/>
      <c r="Q65" s="32"/>
      <c r="R65" s="32"/>
      <c r="S65" s="48"/>
    </row>
    <row r="66" spans="1:19" s="29" customFormat="1" ht="12" x14ac:dyDescent="0.2">
      <c r="A66" s="54"/>
    </row>
    <row r="67" spans="1:19" s="29" customFormat="1" ht="12" x14ac:dyDescent="0.2">
      <c r="A67" s="54"/>
    </row>
    <row r="68" spans="1:19" s="29" customFormat="1" ht="12" x14ac:dyDescent="0.2">
      <c r="A68" s="54"/>
    </row>
    <row r="69" spans="1:19" s="29" customFormat="1" ht="12" x14ac:dyDescent="0.2">
      <c r="A69" s="55"/>
    </row>
    <row r="70" spans="1:19" s="29" customFormat="1" ht="12" x14ac:dyDescent="0.2">
      <c r="A70" s="55"/>
    </row>
    <row r="71" spans="1:19" s="29" customFormat="1" ht="12" x14ac:dyDescent="0.2">
      <c r="A71" s="55"/>
    </row>
    <row r="72" spans="1:19" s="29" customFormat="1" ht="12" x14ac:dyDescent="0.2">
      <c r="A72" s="55"/>
    </row>
    <row r="73" spans="1:19" s="29" customFormat="1" ht="12" x14ac:dyDescent="0.2">
      <c r="A73" s="55"/>
    </row>
    <row r="74" spans="1:19" s="29" customFormat="1" ht="12" x14ac:dyDescent="0.2">
      <c r="A74" s="55"/>
    </row>
    <row r="75" spans="1:19" s="29" customFormat="1" ht="12" x14ac:dyDescent="0.2">
      <c r="A75" s="55"/>
    </row>
    <row r="76" spans="1:19" s="29" customFormat="1" ht="12" x14ac:dyDescent="0.2">
      <c r="A76" s="55"/>
    </row>
    <row r="77" spans="1:19" s="29" customFormat="1" ht="12" x14ac:dyDescent="0.2">
      <c r="A77" s="55"/>
    </row>
    <row r="78" spans="1:19" s="29" customFormat="1" ht="12" x14ac:dyDescent="0.2">
      <c r="A78" s="55"/>
    </row>
    <row r="79" spans="1:19" s="29" customFormat="1" ht="12" x14ac:dyDescent="0.2">
      <c r="A79" s="55"/>
    </row>
    <row r="80" spans="1:19" s="29" customFormat="1" ht="12" x14ac:dyDescent="0.2">
      <c r="A80" s="55"/>
    </row>
    <row r="81" spans="1:1" s="29" customFormat="1" ht="12" x14ac:dyDescent="0.2">
      <c r="A81" s="55"/>
    </row>
    <row r="82" spans="1:1" s="29" customFormat="1" ht="12" x14ac:dyDescent="0.2">
      <c r="A82" s="55"/>
    </row>
    <row r="83" spans="1:1" s="29" customFormat="1" ht="12" x14ac:dyDescent="0.2">
      <c r="A83" s="55"/>
    </row>
    <row r="84" spans="1:1" s="29" customFormat="1" ht="12" x14ac:dyDescent="0.2">
      <c r="A84" s="55"/>
    </row>
    <row r="85" spans="1:1" s="29" customFormat="1" ht="12" x14ac:dyDescent="0.2">
      <c r="A85" s="55"/>
    </row>
    <row r="86" spans="1:1" s="29" customFormat="1" ht="12" x14ac:dyDescent="0.2">
      <c r="A86" s="55"/>
    </row>
    <row r="87" spans="1:1" s="29" customFormat="1" ht="12" x14ac:dyDescent="0.2">
      <c r="A87" s="55"/>
    </row>
    <row r="88" spans="1:1" s="29" customFormat="1" ht="12" x14ac:dyDescent="0.2">
      <c r="A88" s="55"/>
    </row>
    <row r="89" spans="1:1" s="29" customFormat="1" ht="12" x14ac:dyDescent="0.2">
      <c r="A89" s="55"/>
    </row>
    <row r="90" spans="1:1" s="29" customFormat="1" ht="12" x14ac:dyDescent="0.2">
      <c r="A90" s="55"/>
    </row>
    <row r="91" spans="1:1" s="29" customFormat="1" ht="12" x14ac:dyDescent="0.2">
      <c r="A91" s="55"/>
    </row>
    <row r="92" spans="1:1" s="29" customFormat="1" ht="12" x14ac:dyDescent="0.2">
      <c r="A92" s="55"/>
    </row>
    <row r="93" spans="1:1" s="29" customFormat="1" ht="12" x14ac:dyDescent="0.2">
      <c r="A93" s="55"/>
    </row>
    <row r="94" spans="1:1" s="29" customFormat="1" ht="12" x14ac:dyDescent="0.2">
      <c r="A94" s="55"/>
    </row>
    <row r="95" spans="1:1" s="29" customFormat="1" ht="12" x14ac:dyDescent="0.2">
      <c r="A95" s="55"/>
    </row>
    <row r="96" spans="1:1" s="29" customFormat="1" ht="12" x14ac:dyDescent="0.2">
      <c r="A96" s="55"/>
    </row>
    <row r="97" spans="1:1" s="29" customFormat="1" ht="12" x14ac:dyDescent="0.2">
      <c r="A97" s="55"/>
    </row>
    <row r="98" spans="1:1" s="29" customFormat="1" ht="12" x14ac:dyDescent="0.2">
      <c r="A98" s="55"/>
    </row>
    <row r="99" spans="1:1" s="29" customFormat="1" ht="12" x14ac:dyDescent="0.2">
      <c r="A99" s="55"/>
    </row>
    <row r="100" spans="1:1" s="29" customFormat="1" ht="12" x14ac:dyDescent="0.2">
      <c r="A100" s="55"/>
    </row>
    <row r="101" spans="1:1" s="29" customFormat="1" ht="12" x14ac:dyDescent="0.2">
      <c r="A101" s="55"/>
    </row>
    <row r="102" spans="1:1" s="29" customFormat="1" ht="12" x14ac:dyDescent="0.2">
      <c r="A102" s="55"/>
    </row>
    <row r="103" spans="1:1" s="29" customFormat="1" ht="12" x14ac:dyDescent="0.2">
      <c r="A103" s="55"/>
    </row>
    <row r="104" spans="1:1" s="29" customFormat="1" ht="12" x14ac:dyDescent="0.2">
      <c r="A104" s="55"/>
    </row>
    <row r="105" spans="1:1" s="29" customFormat="1" ht="12" x14ac:dyDescent="0.2">
      <c r="A105" s="55"/>
    </row>
    <row r="106" spans="1:1" s="29" customFormat="1" ht="12" x14ac:dyDescent="0.2">
      <c r="A106" s="55"/>
    </row>
    <row r="107" spans="1:1" s="29" customFormat="1" ht="12" x14ac:dyDescent="0.2">
      <c r="A107" s="55"/>
    </row>
    <row r="108" spans="1:1" s="29" customFormat="1" ht="12" x14ac:dyDescent="0.2">
      <c r="A108" s="55"/>
    </row>
    <row r="109" spans="1:1" s="29" customFormat="1" ht="12" x14ac:dyDescent="0.2">
      <c r="A109" s="55"/>
    </row>
    <row r="110" spans="1:1" s="29" customFormat="1" ht="12" x14ac:dyDescent="0.2">
      <c r="A110" s="55"/>
    </row>
    <row r="111" spans="1:1" s="29" customFormat="1" ht="12" x14ac:dyDescent="0.2">
      <c r="A111" s="55"/>
    </row>
    <row r="112" spans="1:1" s="29" customFormat="1" ht="12" x14ac:dyDescent="0.2">
      <c r="A112" s="55"/>
    </row>
    <row r="113" spans="1:1" s="29" customFormat="1" ht="12" x14ac:dyDescent="0.2">
      <c r="A113" s="55"/>
    </row>
    <row r="114" spans="1:1" s="29" customFormat="1" ht="12" x14ac:dyDescent="0.2">
      <c r="A114" s="55"/>
    </row>
    <row r="115" spans="1:1" s="29" customFormat="1" ht="12" x14ac:dyDescent="0.2">
      <c r="A115" s="55"/>
    </row>
    <row r="116" spans="1:1" s="29" customFormat="1" ht="12" x14ac:dyDescent="0.2">
      <c r="A116" s="55"/>
    </row>
    <row r="117" spans="1:1" s="29" customFormat="1" ht="12" x14ac:dyDescent="0.2">
      <c r="A117" s="55"/>
    </row>
    <row r="118" spans="1:1" s="29" customFormat="1" ht="12" x14ac:dyDescent="0.2">
      <c r="A118" s="55"/>
    </row>
    <row r="119" spans="1:1" s="29" customFormat="1" ht="12" x14ac:dyDescent="0.2">
      <c r="A119" s="55"/>
    </row>
    <row r="120" spans="1:1" s="29" customFormat="1" ht="12" x14ac:dyDescent="0.2">
      <c r="A120" s="55"/>
    </row>
    <row r="121" spans="1:1" s="29" customFormat="1" ht="12" x14ac:dyDescent="0.2">
      <c r="A121" s="55"/>
    </row>
    <row r="122" spans="1:1" s="29" customFormat="1" ht="12" x14ac:dyDescent="0.2">
      <c r="A122" s="55"/>
    </row>
    <row r="123" spans="1:1" s="29" customFormat="1" ht="12" x14ac:dyDescent="0.2">
      <c r="A123" s="55"/>
    </row>
    <row r="124" spans="1:1" s="29" customFormat="1" ht="12" x14ac:dyDescent="0.2">
      <c r="A124" s="55"/>
    </row>
    <row r="125" spans="1:1" s="29" customFormat="1" ht="12" x14ac:dyDescent="0.2">
      <c r="A125" s="55"/>
    </row>
    <row r="126" spans="1:1" s="29" customFormat="1" ht="12" x14ac:dyDescent="0.2">
      <c r="A126" s="55"/>
    </row>
    <row r="127" spans="1:1" s="29" customFormat="1" ht="12" x14ac:dyDescent="0.2">
      <c r="A127" s="55"/>
    </row>
    <row r="128" spans="1:1" s="29" customFormat="1" ht="12" x14ac:dyDescent="0.2">
      <c r="A128" s="55"/>
    </row>
    <row r="129" spans="1:1" s="29" customFormat="1" ht="12" x14ac:dyDescent="0.2">
      <c r="A129" s="55"/>
    </row>
    <row r="130" spans="1:1" s="29" customFormat="1" ht="12" x14ac:dyDescent="0.2">
      <c r="A130" s="55"/>
    </row>
    <row r="131" spans="1:1" s="29" customFormat="1" ht="12" x14ac:dyDescent="0.2">
      <c r="A131" s="55"/>
    </row>
    <row r="132" spans="1:1" s="29" customFormat="1" ht="12" x14ac:dyDescent="0.2">
      <c r="A132" s="55"/>
    </row>
    <row r="133" spans="1:1" s="29" customFormat="1" ht="12" x14ac:dyDescent="0.2">
      <c r="A133" s="55"/>
    </row>
    <row r="134" spans="1:1" s="29" customFormat="1" ht="12" x14ac:dyDescent="0.2">
      <c r="A134" s="55"/>
    </row>
    <row r="135" spans="1:1" s="29" customFormat="1" ht="12" x14ac:dyDescent="0.2">
      <c r="A135" s="55"/>
    </row>
    <row r="136" spans="1:1" s="29" customFormat="1" ht="12" x14ac:dyDescent="0.2">
      <c r="A136" s="55"/>
    </row>
    <row r="137" spans="1:1" s="29" customFormat="1" ht="12" x14ac:dyDescent="0.2">
      <c r="A137" s="55"/>
    </row>
    <row r="138" spans="1:1" s="29" customFormat="1" ht="12" x14ac:dyDescent="0.2">
      <c r="A138" s="55"/>
    </row>
    <row r="139" spans="1:1" s="29" customFormat="1" ht="12" x14ac:dyDescent="0.2">
      <c r="A139" s="55"/>
    </row>
    <row r="140" spans="1:1" s="29" customFormat="1" ht="12" x14ac:dyDescent="0.2">
      <c r="A140" s="55"/>
    </row>
    <row r="141" spans="1:1" s="29" customFormat="1" ht="12" x14ac:dyDescent="0.2">
      <c r="A141" s="55"/>
    </row>
    <row r="142" spans="1:1" s="29" customFormat="1" ht="12" x14ac:dyDescent="0.2">
      <c r="A142" s="55"/>
    </row>
    <row r="143" spans="1:1" s="29" customFormat="1" ht="12" x14ac:dyDescent="0.2">
      <c r="A143" s="55"/>
    </row>
    <row r="144" spans="1:1" s="29" customFormat="1" ht="12" x14ac:dyDescent="0.2">
      <c r="A144" s="55"/>
    </row>
    <row r="145" spans="1:1" s="29" customFormat="1" ht="12" x14ac:dyDescent="0.2">
      <c r="A145" s="55"/>
    </row>
    <row r="146" spans="1:1" s="29" customFormat="1" ht="12" x14ac:dyDescent="0.2">
      <c r="A146" s="55"/>
    </row>
    <row r="147" spans="1:1" s="29" customFormat="1" ht="12" x14ac:dyDescent="0.2">
      <c r="A147" s="55"/>
    </row>
    <row r="148" spans="1:1" s="29" customFormat="1" ht="12" x14ac:dyDescent="0.2">
      <c r="A148" s="55"/>
    </row>
    <row r="149" spans="1:1" s="29" customFormat="1" ht="12" x14ac:dyDescent="0.2">
      <c r="A149" s="55"/>
    </row>
    <row r="150" spans="1:1" s="29" customFormat="1" ht="12" x14ac:dyDescent="0.2">
      <c r="A150" s="55"/>
    </row>
    <row r="151" spans="1:1" s="29" customFormat="1" ht="12" x14ac:dyDescent="0.2">
      <c r="A151" s="55"/>
    </row>
    <row r="152" spans="1:1" s="29" customFormat="1" ht="12" x14ac:dyDescent="0.2">
      <c r="A152" s="55"/>
    </row>
    <row r="153" spans="1:1" s="29" customFormat="1" ht="12" x14ac:dyDescent="0.2">
      <c r="A153" s="55"/>
    </row>
    <row r="154" spans="1:1" s="29" customFormat="1" ht="12" x14ac:dyDescent="0.2">
      <c r="A154" s="55"/>
    </row>
    <row r="155" spans="1:1" s="29" customFormat="1" ht="12" x14ac:dyDescent="0.2">
      <c r="A155" s="55"/>
    </row>
    <row r="156" spans="1:1" s="29" customFormat="1" ht="12" x14ac:dyDescent="0.2">
      <c r="A156" s="55"/>
    </row>
    <row r="157" spans="1:1" s="29" customFormat="1" ht="12" x14ac:dyDescent="0.2">
      <c r="A157" s="55"/>
    </row>
    <row r="158" spans="1:1" s="29" customFormat="1" ht="12" x14ac:dyDescent="0.2">
      <c r="A158" s="55"/>
    </row>
    <row r="159" spans="1:1" s="29" customFormat="1" ht="12" x14ac:dyDescent="0.2">
      <c r="A159" s="55"/>
    </row>
    <row r="160" spans="1:1" s="29" customFormat="1" ht="12" x14ac:dyDescent="0.2">
      <c r="A160" s="55"/>
    </row>
    <row r="161" spans="1:1" s="29" customFormat="1" ht="12" x14ac:dyDescent="0.2">
      <c r="A161" s="55"/>
    </row>
    <row r="162" spans="1:1" s="29" customFormat="1" ht="12" x14ac:dyDescent="0.2">
      <c r="A162" s="55"/>
    </row>
    <row r="163" spans="1:1" s="29" customFormat="1" ht="12" x14ac:dyDescent="0.2">
      <c r="A163" s="55"/>
    </row>
    <row r="164" spans="1:1" s="29" customFormat="1" ht="12" x14ac:dyDescent="0.2">
      <c r="A164" s="55"/>
    </row>
    <row r="165" spans="1:1" s="29" customFormat="1" ht="12" x14ac:dyDescent="0.2">
      <c r="A165" s="55"/>
    </row>
    <row r="166" spans="1:1" s="29" customFormat="1" ht="12" x14ac:dyDescent="0.2">
      <c r="A166" s="55"/>
    </row>
    <row r="167" spans="1:1" s="29" customFormat="1" ht="12" x14ac:dyDescent="0.2">
      <c r="A167" s="55"/>
    </row>
    <row r="168" spans="1:1" s="29" customFormat="1" ht="12" x14ac:dyDescent="0.2">
      <c r="A168" s="55"/>
    </row>
    <row r="169" spans="1:1" s="29" customFormat="1" ht="12" x14ac:dyDescent="0.2">
      <c r="A169" s="55"/>
    </row>
    <row r="170" spans="1:1" s="29" customFormat="1" ht="12" x14ac:dyDescent="0.2">
      <c r="A170" s="55"/>
    </row>
    <row r="171" spans="1:1" s="29" customFormat="1" ht="12" x14ac:dyDescent="0.2">
      <c r="A171" s="55"/>
    </row>
    <row r="172" spans="1:1" s="29" customFormat="1" ht="12" x14ac:dyDescent="0.2">
      <c r="A172" s="55"/>
    </row>
    <row r="173" spans="1:1" s="29" customFormat="1" ht="12" x14ac:dyDescent="0.2">
      <c r="A173" s="55"/>
    </row>
    <row r="174" spans="1:1" s="29" customFormat="1" ht="12" x14ac:dyDescent="0.2">
      <c r="A174" s="55"/>
    </row>
    <row r="175" spans="1:1" s="29" customFormat="1" ht="12" x14ac:dyDescent="0.2">
      <c r="A175" s="55"/>
    </row>
    <row r="176" spans="1:1" s="29" customFormat="1" ht="12" x14ac:dyDescent="0.2">
      <c r="A176" s="55"/>
    </row>
    <row r="177" spans="1:1" s="29" customFormat="1" ht="12" x14ac:dyDescent="0.2">
      <c r="A177" s="55"/>
    </row>
    <row r="178" spans="1:1" s="29" customFormat="1" ht="12" x14ac:dyDescent="0.2">
      <c r="A178" s="55"/>
    </row>
    <row r="179" spans="1:1" s="29" customFormat="1" ht="12" x14ac:dyDescent="0.2">
      <c r="A179" s="55"/>
    </row>
    <row r="180" spans="1:1" s="29" customFormat="1" ht="12" x14ac:dyDescent="0.2">
      <c r="A180" s="55"/>
    </row>
    <row r="181" spans="1:1" s="29" customFormat="1" ht="12" x14ac:dyDescent="0.2">
      <c r="A181" s="55"/>
    </row>
  </sheetData>
  <sheetProtection algorithmName="SHA-512" hashValue="Wz56ePvuuapyK6/WHgNsnq9Wws2w1msuTUCzUS4Ysali71EvBJXUv01r4zLgp/4wpNxOZjvC4eVUrzHVeiv+1w==" saltValue="8zjlYVOCkVVo7qz9y3TFLg==" spinCount="100000" sheet="1" selectLockedCells="1"/>
  <customSheetViews>
    <customSheetView guid="{CB0F96DD-44E5-44A4-860F-548ECBB436AE}" fitToPage="1" topLeftCell="A7">
      <selection activeCell="T31" sqref="T31"/>
      <pageMargins left="0.78740157480314965" right="0.59055118110236227" top="0.47244094488188981" bottom="0.70866141732283472" header="0.31496062992125984" footer="0.31496062992125984"/>
      <pageSetup paperSize="9" scale="94" orientation="portrait" horizontalDpi="0" verticalDpi="0" r:id="rId1"/>
      <headerFooter>
        <oddFooter>&amp;L&amp;8Antrag auf Förderung 
Landkreis Altenburger Land&amp;C&amp;8Seite 3&amp;R&amp;8Datum der Antragstellung &amp;D</oddFooter>
      </headerFooter>
    </customSheetView>
    <customSheetView guid="{64EDB8CB-9FAE-442C-BA10-2255566A9D15}" fitToPage="1" topLeftCell="A7">
      <selection activeCell="T31" sqref="T31"/>
      <pageMargins left="0.78740157480314965" right="0.59055118110236227" top="0.47244094488188981" bottom="0.70866141732283472" header="0.31496062992125984" footer="0.31496062992125984"/>
      <pageSetup paperSize="9" scale="94" orientation="portrait" horizontalDpi="0" verticalDpi="0" r:id="rId2"/>
      <headerFooter>
        <oddFooter>&amp;L&amp;8Antrag auf Förderung 
Landkreis Altenburger Land&amp;C&amp;8Seite 3&amp;R&amp;8Datum der Antragstellung &amp;D</oddFooter>
      </headerFooter>
    </customSheetView>
  </customSheetViews>
  <mergeCells count="4">
    <mergeCell ref="O1:R1"/>
    <mergeCell ref="A2:S2"/>
    <mergeCell ref="B44:G44"/>
    <mergeCell ref="I44:N44"/>
  </mergeCells>
  <pageMargins left="0.78740157480314965" right="0.59055118110236227" top="0.47244094488188981" bottom="0.70866141732283472" header="0.31496062992125984" footer="0.31496062992125984"/>
  <pageSetup paperSize="9" scale="94" orientation="portrait" horizontalDpi="0" verticalDpi="0" r:id="rId3"/>
  <headerFooter>
    <oddFooter>&amp;L&amp;8Antrag auf Förderung 
Landkreis Altenburger Land&amp;C&amp;8Seite 3&amp;R&amp;8Datum der Antragstellung &amp;D</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7410" r:id="rId6" name="Check Box 2">
              <controlPr defaultSize="0" autoFill="0" autoLine="0" autoPict="0" altText="ja">
                <anchor moveWithCells="1">
                  <from>
                    <xdr:col>6</xdr:col>
                    <xdr:colOff>9525</xdr:colOff>
                    <xdr:row>39</xdr:row>
                    <xdr:rowOff>0</xdr:rowOff>
                  </from>
                  <to>
                    <xdr:col>6</xdr:col>
                    <xdr:colOff>238125</xdr:colOff>
                    <xdr:row>39</xdr:row>
                    <xdr:rowOff>171450</xdr:rowOff>
                  </to>
                </anchor>
              </controlPr>
            </control>
          </mc:Choice>
        </mc:AlternateContent>
        <mc:AlternateContent xmlns:mc="http://schemas.openxmlformats.org/markup-compatibility/2006">
          <mc:Choice Requires="x14">
            <control shapeId="17411" r:id="rId7" name="Check Box 3">
              <controlPr defaultSize="0" autoFill="0" autoLine="0" autoPict="0" altText="nein">
                <anchor moveWithCells="1">
                  <from>
                    <xdr:col>8</xdr:col>
                    <xdr:colOff>9525</xdr:colOff>
                    <xdr:row>39</xdr:row>
                    <xdr:rowOff>0</xdr:rowOff>
                  </from>
                  <to>
                    <xdr:col>8</xdr:col>
                    <xdr:colOff>238125</xdr:colOff>
                    <xdr:row>39</xdr:row>
                    <xdr:rowOff>171450</xdr:rowOff>
                  </to>
                </anchor>
              </controlPr>
            </control>
          </mc:Choice>
        </mc:AlternateContent>
        <mc:AlternateContent xmlns:mc="http://schemas.openxmlformats.org/markup-compatibility/2006">
          <mc:Choice Requires="x14">
            <control shapeId="17412" r:id="rId8" name="Check Box 4">
              <controlPr defaultSize="0" autoFill="0" autoLine="0" autoPict="0" altText="nicht berechtigt ist">
                <anchor moveWithCells="1">
                  <from>
                    <xdr:col>1</xdr:col>
                    <xdr:colOff>19050</xdr:colOff>
                    <xdr:row>43</xdr:row>
                    <xdr:rowOff>9525</xdr:rowOff>
                  </from>
                  <to>
                    <xdr:col>1</xdr:col>
                    <xdr:colOff>257175</xdr:colOff>
                    <xdr:row>43</xdr:row>
                    <xdr:rowOff>180975</xdr:rowOff>
                  </to>
                </anchor>
              </controlPr>
            </control>
          </mc:Choice>
        </mc:AlternateContent>
        <mc:AlternateContent xmlns:mc="http://schemas.openxmlformats.org/markup-compatibility/2006">
          <mc:Choice Requires="x14">
            <control shapeId="17413" r:id="rId9" name="Check Box 5">
              <controlPr defaultSize="0" autoFill="0" autoLine="0" autoPict="0" altText="berechtigt ist">
                <anchor moveWithCells="1">
                  <from>
                    <xdr:col>8</xdr:col>
                    <xdr:colOff>9525</xdr:colOff>
                    <xdr:row>43</xdr:row>
                    <xdr:rowOff>9525</xdr:rowOff>
                  </from>
                  <to>
                    <xdr:col>8</xdr:col>
                    <xdr:colOff>238125</xdr:colOff>
                    <xdr:row>43</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S48"/>
  <sheetViews>
    <sheetView showGridLines="0" showRowColHeaders="0" zoomScaleNormal="100" workbookViewId="0">
      <selection activeCell="A43" sqref="A43:F43"/>
    </sheetView>
  </sheetViews>
  <sheetFormatPr baseColWidth="10" defaultColWidth="11.42578125" defaultRowHeight="15" x14ac:dyDescent="0.25"/>
  <cols>
    <col min="1" max="18" width="5.140625" style="1" customWidth="1"/>
    <col min="19" max="19" width="2" style="1" customWidth="1"/>
    <col min="20" max="16384" width="11.42578125" style="1"/>
  </cols>
  <sheetData>
    <row r="1" spans="1:19" x14ac:dyDescent="0.25">
      <c r="A1" s="184"/>
      <c r="B1" s="171"/>
      <c r="C1" s="171"/>
      <c r="D1" s="171"/>
      <c r="E1" s="171"/>
      <c r="F1" s="171"/>
      <c r="G1" s="171"/>
      <c r="H1" s="171"/>
      <c r="I1" s="171"/>
      <c r="J1" s="171"/>
      <c r="K1" s="171"/>
      <c r="L1" s="171"/>
      <c r="M1" s="171"/>
      <c r="N1" s="196" t="s">
        <v>85</v>
      </c>
      <c r="O1" s="765" t="str">
        <f>IF('Seite 1'!G17="","",'Seite 1'!G17)</f>
        <v/>
      </c>
      <c r="P1" s="766"/>
      <c r="Q1" s="766"/>
      <c r="R1" s="766"/>
      <c r="S1" s="197"/>
    </row>
    <row r="2" spans="1:19" x14ac:dyDescent="0.25">
      <c r="A2" s="39"/>
      <c r="B2" s="6"/>
      <c r="C2" s="6"/>
      <c r="D2" s="6"/>
      <c r="E2" s="6"/>
      <c r="F2" s="6"/>
      <c r="G2" s="6"/>
      <c r="H2" s="6"/>
      <c r="I2" s="6"/>
      <c r="J2" s="6"/>
      <c r="K2" s="6"/>
      <c r="L2" s="6"/>
      <c r="M2" s="6"/>
      <c r="N2" s="6"/>
      <c r="O2" s="6"/>
      <c r="P2" s="6"/>
      <c r="Q2" s="6"/>
      <c r="R2" s="6"/>
      <c r="S2" s="40"/>
    </row>
    <row r="3" spans="1:19" x14ac:dyDescent="0.25">
      <c r="A3" s="767" t="s">
        <v>223</v>
      </c>
      <c r="B3" s="768"/>
      <c r="C3" s="768"/>
      <c r="D3" s="768"/>
      <c r="E3" s="768"/>
      <c r="F3" s="768"/>
      <c r="G3" s="768"/>
      <c r="H3" s="768"/>
      <c r="I3" s="768"/>
      <c r="J3" s="768"/>
      <c r="K3" s="768"/>
      <c r="L3" s="768"/>
      <c r="M3" s="768"/>
      <c r="N3" s="768"/>
      <c r="O3" s="768"/>
      <c r="P3" s="768"/>
      <c r="Q3" s="768"/>
      <c r="R3" s="768"/>
      <c r="S3" s="769"/>
    </row>
    <row r="4" spans="1:19" ht="8.25" customHeight="1" x14ac:dyDescent="0.25">
      <c r="A4" s="185"/>
      <c r="B4" s="186"/>
      <c r="C4" s="6"/>
      <c r="D4" s="6"/>
      <c r="E4" s="6"/>
      <c r="F4" s="6"/>
      <c r="G4" s="6"/>
      <c r="H4" s="6"/>
      <c r="I4" s="6"/>
      <c r="J4" s="6"/>
      <c r="K4" s="6"/>
      <c r="L4" s="6"/>
      <c r="M4" s="6"/>
      <c r="N4" s="6"/>
      <c r="O4" s="6"/>
      <c r="P4" s="6"/>
      <c r="Q4" s="6"/>
      <c r="R4" s="6"/>
      <c r="S4" s="40"/>
    </row>
    <row r="5" spans="1:19" ht="26.25" customHeight="1" x14ac:dyDescent="0.25">
      <c r="A5" s="453" t="s">
        <v>13</v>
      </c>
      <c r="B5" s="454" t="s">
        <v>280</v>
      </c>
      <c r="C5" s="6"/>
      <c r="D5" s="6"/>
      <c r="E5" s="6"/>
      <c r="F5" s="6"/>
      <c r="G5" s="6"/>
      <c r="H5" s="6"/>
      <c r="I5" s="6"/>
      <c r="J5" s="6"/>
      <c r="K5" s="6"/>
      <c r="L5" s="6"/>
      <c r="M5" s="6"/>
      <c r="N5" s="6"/>
      <c r="O5" s="6"/>
      <c r="P5" s="6"/>
      <c r="Q5" s="6"/>
      <c r="R5" s="6"/>
      <c r="S5" s="40"/>
    </row>
    <row r="6" spans="1:19" x14ac:dyDescent="0.25">
      <c r="A6" s="187"/>
      <c r="B6" s="77" t="s">
        <v>517</v>
      </c>
      <c r="C6" s="77"/>
      <c r="D6" s="77"/>
      <c r="E6" s="77"/>
      <c r="F6" s="77"/>
      <c r="G6" s="77"/>
      <c r="H6" s="77"/>
      <c r="I6" s="77"/>
      <c r="J6" s="77"/>
      <c r="K6" s="77"/>
      <c r="L6" s="77"/>
      <c r="M6" s="77"/>
      <c r="N6" s="77"/>
      <c r="O6" s="6"/>
      <c r="P6" s="6"/>
      <c r="Q6" s="6"/>
      <c r="R6" s="6"/>
      <c r="S6" s="40"/>
    </row>
    <row r="7" spans="1:19" x14ac:dyDescent="0.25">
      <c r="A7" s="188"/>
      <c r="B7" s="77" t="s">
        <v>303</v>
      </c>
      <c r="C7" s="77"/>
      <c r="D7" s="77"/>
      <c r="E7" s="77"/>
      <c r="F7" s="77"/>
      <c r="G7" s="77"/>
      <c r="H7" s="77"/>
      <c r="I7" s="77"/>
      <c r="J7" s="77"/>
      <c r="K7" s="77"/>
      <c r="L7" s="77"/>
      <c r="M7" s="77"/>
      <c r="N7" s="77"/>
      <c r="O7" s="6"/>
      <c r="P7" s="6"/>
      <c r="Q7" s="6"/>
      <c r="R7" s="6"/>
      <c r="S7" s="40"/>
    </row>
    <row r="8" spans="1:19" x14ac:dyDescent="0.25">
      <c r="A8" s="187"/>
      <c r="B8" s="77" t="s">
        <v>304</v>
      </c>
      <c r="C8" s="77"/>
      <c r="D8" s="77"/>
      <c r="E8" s="77"/>
      <c r="F8" s="77"/>
      <c r="G8" s="77"/>
      <c r="H8" s="77"/>
      <c r="I8" s="77"/>
      <c r="J8" s="77"/>
      <c r="K8" s="77"/>
      <c r="L8" s="77"/>
      <c r="M8" s="77"/>
      <c r="N8" s="77"/>
      <c r="O8" s="6"/>
      <c r="P8" s="6"/>
      <c r="Q8" s="6"/>
      <c r="R8" s="6"/>
      <c r="S8" s="40"/>
    </row>
    <row r="9" spans="1:19" x14ac:dyDescent="0.25">
      <c r="A9" s="188"/>
      <c r="B9" s="77" t="s">
        <v>305</v>
      </c>
      <c r="C9" s="77"/>
      <c r="D9" s="77"/>
      <c r="E9" s="77"/>
      <c r="F9" s="77"/>
      <c r="G9" s="77"/>
      <c r="H9" s="77"/>
      <c r="I9" s="77"/>
      <c r="J9" s="77"/>
      <c r="K9" s="77"/>
      <c r="L9" s="77"/>
      <c r="M9" s="77"/>
      <c r="N9" s="77"/>
      <c r="O9" s="6"/>
      <c r="P9" s="6"/>
      <c r="Q9" s="6"/>
      <c r="R9" s="6"/>
      <c r="S9" s="40"/>
    </row>
    <row r="10" spans="1:19" x14ac:dyDescent="0.25">
      <c r="A10" s="187"/>
      <c r="B10" s="77" t="s">
        <v>281</v>
      </c>
      <c r="C10" s="77"/>
      <c r="D10" s="77"/>
      <c r="E10" s="77"/>
      <c r="F10" s="77"/>
      <c r="G10" s="77"/>
      <c r="H10" s="77"/>
      <c r="I10" s="77"/>
      <c r="J10" s="77"/>
      <c r="K10" s="77"/>
      <c r="L10" s="77"/>
      <c r="M10" s="77"/>
      <c r="N10" s="77"/>
      <c r="O10" s="6"/>
      <c r="P10" s="6"/>
      <c r="Q10" s="6"/>
      <c r="R10" s="6"/>
      <c r="S10" s="40"/>
    </row>
    <row r="11" spans="1:19" x14ac:dyDescent="0.25">
      <c r="A11" s="187"/>
      <c r="B11" s="77" t="s">
        <v>435</v>
      </c>
      <c r="C11" s="77"/>
      <c r="D11" s="77"/>
      <c r="E11" s="77"/>
      <c r="F11" s="77"/>
      <c r="G11" s="77"/>
      <c r="H11" s="77"/>
      <c r="I11" s="77"/>
      <c r="J11" s="77"/>
      <c r="K11" s="77"/>
      <c r="L11" s="77"/>
      <c r="M11" s="77"/>
      <c r="N11" s="77"/>
      <c r="O11" s="6"/>
      <c r="P11" s="6"/>
      <c r="Q11" s="6"/>
      <c r="R11" s="6"/>
      <c r="S11" s="40"/>
    </row>
    <row r="12" spans="1:19" x14ac:dyDescent="0.25">
      <c r="A12" s="187"/>
      <c r="B12" s="77" t="s">
        <v>436</v>
      </c>
      <c r="C12" s="77"/>
      <c r="D12" s="77"/>
      <c r="E12" s="77"/>
      <c r="F12" s="77"/>
      <c r="G12" s="77"/>
      <c r="H12" s="77"/>
      <c r="I12" s="77"/>
      <c r="J12" s="77"/>
      <c r="K12" s="77"/>
      <c r="L12" s="77"/>
      <c r="M12" s="77"/>
      <c r="N12" s="77"/>
      <c r="O12" s="6"/>
      <c r="P12" s="6"/>
      <c r="Q12" s="6"/>
      <c r="R12" s="6"/>
      <c r="S12" s="40"/>
    </row>
    <row r="13" spans="1:19" x14ac:dyDescent="0.25">
      <c r="A13" s="187"/>
      <c r="B13" s="77" t="s">
        <v>282</v>
      </c>
      <c r="C13" s="77"/>
      <c r="D13" s="77"/>
      <c r="E13" s="77"/>
      <c r="F13" s="77"/>
      <c r="G13" s="77"/>
      <c r="H13" s="77"/>
      <c r="I13" s="77"/>
      <c r="J13" s="77"/>
      <c r="K13" s="77"/>
      <c r="L13" s="77"/>
      <c r="M13" s="77"/>
      <c r="N13" s="77"/>
      <c r="O13" s="6"/>
      <c r="P13" s="6"/>
      <c r="Q13" s="6"/>
      <c r="R13" s="6"/>
      <c r="S13" s="40"/>
    </row>
    <row r="14" spans="1:19" x14ac:dyDescent="0.25">
      <c r="A14" s="187"/>
      <c r="B14" s="77" t="s">
        <v>283</v>
      </c>
      <c r="C14" s="77"/>
      <c r="D14" s="77"/>
      <c r="E14" s="77"/>
      <c r="F14" s="77"/>
      <c r="G14" s="77"/>
      <c r="H14" s="77"/>
      <c r="I14" s="77"/>
      <c r="J14" s="77"/>
      <c r="K14" s="77"/>
      <c r="L14" s="77"/>
      <c r="M14" s="77"/>
      <c r="N14" s="77"/>
      <c r="O14" s="6"/>
      <c r="P14" s="6"/>
      <c r="Q14" s="6"/>
      <c r="R14" s="6"/>
      <c r="S14" s="40"/>
    </row>
    <row r="15" spans="1:19" x14ac:dyDescent="0.25">
      <c r="A15" s="187"/>
      <c r="B15" s="77" t="s">
        <v>284</v>
      </c>
      <c r="C15" s="77"/>
      <c r="D15" s="77"/>
      <c r="E15" s="77"/>
      <c r="F15" s="77"/>
      <c r="G15" s="77"/>
      <c r="H15" s="77"/>
      <c r="I15" s="77"/>
      <c r="J15" s="77"/>
      <c r="K15" s="77"/>
      <c r="L15" s="77"/>
      <c r="M15" s="77"/>
      <c r="N15" s="77"/>
      <c r="O15" s="6"/>
      <c r="P15" s="6"/>
      <c r="Q15" s="6"/>
      <c r="R15" s="6"/>
      <c r="S15" s="40"/>
    </row>
    <row r="16" spans="1:19" x14ac:dyDescent="0.25">
      <c r="A16" s="187"/>
      <c r="B16" s="77" t="s">
        <v>285</v>
      </c>
      <c r="C16" s="77"/>
      <c r="D16" s="77"/>
      <c r="E16" s="77"/>
      <c r="F16" s="77"/>
      <c r="G16" s="77"/>
      <c r="H16" s="77"/>
      <c r="I16" s="77"/>
      <c r="J16" s="77"/>
      <c r="K16" s="77"/>
      <c r="L16" s="77"/>
      <c r="M16" s="77"/>
      <c r="N16" s="77"/>
      <c r="O16" s="6"/>
      <c r="P16" s="6"/>
      <c r="Q16" s="6"/>
      <c r="R16" s="6"/>
      <c r="S16" s="40"/>
    </row>
    <row r="17" spans="1:19" x14ac:dyDescent="0.25">
      <c r="A17" s="188"/>
      <c r="B17" s="77" t="s">
        <v>306</v>
      </c>
      <c r="C17" s="77"/>
      <c r="D17" s="77"/>
      <c r="E17" s="77"/>
      <c r="F17" s="77"/>
      <c r="G17" s="77"/>
      <c r="H17" s="77"/>
      <c r="I17" s="77"/>
      <c r="J17" s="77"/>
      <c r="K17" s="77"/>
      <c r="L17" s="77"/>
      <c r="M17" s="77"/>
      <c r="N17" s="77"/>
      <c r="O17" s="6"/>
      <c r="P17" s="6"/>
      <c r="Q17" s="6"/>
      <c r="R17" s="6"/>
      <c r="S17" s="40"/>
    </row>
    <row r="18" spans="1:19" x14ac:dyDescent="0.25">
      <c r="A18" s="188"/>
      <c r="B18" s="77"/>
      <c r="C18" s="77"/>
      <c r="D18" s="77"/>
      <c r="E18" s="77"/>
      <c r="F18" s="77"/>
      <c r="G18" s="77"/>
      <c r="H18" s="77"/>
      <c r="I18" s="77"/>
      <c r="J18" s="77"/>
      <c r="K18" s="77"/>
      <c r="L18" s="77"/>
      <c r="M18" s="77"/>
      <c r="N18" s="77"/>
      <c r="O18" s="6"/>
      <c r="P18" s="6"/>
      <c r="Q18" s="6"/>
      <c r="R18" s="6"/>
      <c r="S18" s="40"/>
    </row>
    <row r="19" spans="1:19" x14ac:dyDescent="0.25">
      <c r="A19" s="188"/>
      <c r="B19" s="77" t="s">
        <v>286</v>
      </c>
      <c r="C19" s="77"/>
      <c r="D19" s="77"/>
      <c r="E19" s="77"/>
      <c r="F19" s="77"/>
      <c r="G19" s="77"/>
      <c r="H19" s="77"/>
      <c r="I19" s="77"/>
      <c r="J19" s="77"/>
      <c r="K19" s="77"/>
      <c r="L19" s="77"/>
      <c r="M19" s="77"/>
      <c r="N19" s="77"/>
      <c r="O19" s="6"/>
      <c r="P19" s="6"/>
      <c r="Q19" s="6"/>
      <c r="R19" s="6"/>
      <c r="S19" s="40"/>
    </row>
    <row r="20" spans="1:19" x14ac:dyDescent="0.25">
      <c r="A20" s="188"/>
      <c r="B20" s="77" t="s">
        <v>307</v>
      </c>
      <c r="C20" s="77"/>
      <c r="D20" s="77"/>
      <c r="E20" s="77"/>
      <c r="F20" s="77"/>
      <c r="G20" s="77"/>
      <c r="H20" s="77"/>
      <c r="I20" s="77"/>
      <c r="J20" s="77"/>
      <c r="K20" s="77"/>
      <c r="L20" s="77"/>
      <c r="M20" s="77"/>
      <c r="N20" s="77"/>
      <c r="O20" s="6"/>
      <c r="P20" s="6"/>
      <c r="Q20" s="6"/>
      <c r="R20" s="6"/>
      <c r="S20" s="40"/>
    </row>
    <row r="21" spans="1:19" x14ac:dyDescent="0.25">
      <c r="A21" s="39"/>
      <c r="B21" s="77" t="s">
        <v>308</v>
      </c>
      <c r="C21" s="6"/>
      <c r="D21" s="6"/>
      <c r="E21" s="6"/>
      <c r="F21" s="6"/>
      <c r="G21" s="6"/>
      <c r="H21" s="6"/>
      <c r="I21" s="6"/>
      <c r="J21" s="6"/>
      <c r="K21" s="6"/>
      <c r="L21" s="6"/>
      <c r="M21" s="6"/>
      <c r="N21" s="6"/>
      <c r="O21" s="6"/>
      <c r="P21" s="6"/>
      <c r="Q21" s="6"/>
      <c r="R21" s="6"/>
      <c r="S21" s="40"/>
    </row>
    <row r="22" spans="1:19" x14ac:dyDescent="0.25">
      <c r="A22" s="39"/>
      <c r="C22" s="6"/>
      <c r="D22" s="6"/>
      <c r="E22" s="6"/>
      <c r="F22" s="6"/>
      <c r="G22" s="6"/>
      <c r="H22" s="6"/>
      <c r="I22" s="6"/>
      <c r="J22" s="6"/>
      <c r="K22" s="6"/>
      <c r="L22" s="6"/>
      <c r="M22" s="6"/>
      <c r="N22" s="6"/>
      <c r="O22" s="6"/>
      <c r="P22" s="6"/>
      <c r="Q22" s="6"/>
      <c r="R22" s="6"/>
      <c r="S22" s="40"/>
    </row>
    <row r="23" spans="1:19" x14ac:dyDescent="0.25">
      <c r="A23" s="39"/>
      <c r="B23" s="186" t="s">
        <v>287</v>
      </c>
      <c r="C23" s="6"/>
      <c r="D23" s="6"/>
      <c r="E23" s="6"/>
      <c r="F23" s="6"/>
      <c r="G23" s="6"/>
      <c r="H23" s="6"/>
      <c r="I23" s="6"/>
      <c r="J23" s="6"/>
      <c r="K23" s="6"/>
      <c r="L23" s="6"/>
      <c r="M23" s="6"/>
      <c r="N23" s="6"/>
      <c r="O23" s="6"/>
      <c r="P23" s="6"/>
      <c r="Q23" s="6"/>
      <c r="R23" s="6"/>
      <c r="S23" s="40"/>
    </row>
    <row r="24" spans="1:19" x14ac:dyDescent="0.25">
      <c r="A24" s="39"/>
      <c r="B24" s="77" t="s">
        <v>434</v>
      </c>
      <c r="C24" s="6"/>
      <c r="D24" s="6"/>
      <c r="E24" s="6"/>
      <c r="F24" s="6"/>
      <c r="G24" s="6"/>
      <c r="H24" s="6"/>
      <c r="I24" s="6"/>
      <c r="J24" s="6"/>
      <c r="K24" s="6"/>
      <c r="L24" s="6"/>
      <c r="M24" s="6"/>
      <c r="N24" s="6"/>
      <c r="O24" s="6"/>
      <c r="P24" s="6"/>
      <c r="Q24" s="6"/>
      <c r="R24" s="6"/>
      <c r="S24" s="40"/>
    </row>
    <row r="25" spans="1:19" x14ac:dyDescent="0.25">
      <c r="A25" s="39"/>
      <c r="B25" s="77" t="s">
        <v>437</v>
      </c>
      <c r="C25" s="6"/>
      <c r="D25" s="6"/>
      <c r="E25" s="6"/>
      <c r="F25" s="6"/>
      <c r="G25" s="6"/>
      <c r="H25" s="6"/>
      <c r="I25" s="6"/>
      <c r="J25" s="6"/>
      <c r="K25" s="6"/>
      <c r="L25" s="6"/>
      <c r="M25" s="6"/>
      <c r="N25" s="6"/>
      <c r="O25" s="6"/>
      <c r="P25" s="6"/>
      <c r="Q25" s="6"/>
      <c r="R25" s="6"/>
      <c r="S25" s="40"/>
    </row>
    <row r="26" spans="1:19" x14ac:dyDescent="0.25">
      <c r="A26" s="39"/>
      <c r="B26" s="77" t="s">
        <v>438</v>
      </c>
      <c r="C26" s="6"/>
      <c r="D26" s="6"/>
      <c r="E26" s="6"/>
      <c r="F26" s="6"/>
      <c r="G26" s="6"/>
      <c r="H26" s="6"/>
      <c r="I26" s="6"/>
      <c r="J26" s="6"/>
      <c r="K26" s="6"/>
      <c r="L26" s="6"/>
      <c r="M26" s="6"/>
      <c r="N26" s="6"/>
      <c r="O26" s="6"/>
      <c r="P26" s="6"/>
      <c r="Q26" s="6"/>
      <c r="R26" s="6"/>
      <c r="S26" s="40"/>
    </row>
    <row r="27" spans="1:19" x14ac:dyDescent="0.25">
      <c r="A27" s="39"/>
      <c r="B27" s="431" t="s">
        <v>503</v>
      </c>
      <c r="C27" s="6"/>
      <c r="D27" s="6"/>
      <c r="E27" s="6"/>
      <c r="F27" s="6"/>
      <c r="G27" s="6"/>
      <c r="H27" s="6"/>
      <c r="I27" s="6"/>
      <c r="J27" s="6"/>
      <c r="K27" s="6"/>
      <c r="L27" s="6"/>
      <c r="M27" s="6"/>
      <c r="N27" s="6"/>
      <c r="O27" s="6"/>
      <c r="P27" s="6"/>
      <c r="Q27" s="6"/>
      <c r="R27" s="6"/>
      <c r="S27" s="40"/>
    </row>
    <row r="28" spans="1:19" x14ac:dyDescent="0.25">
      <c r="A28" s="41"/>
      <c r="B28" s="189" t="s">
        <v>518</v>
      </c>
      <c r="C28" s="2"/>
      <c r="D28" s="2"/>
      <c r="E28" s="2"/>
      <c r="F28" s="2"/>
      <c r="G28" s="2"/>
      <c r="H28" s="2"/>
      <c r="I28" s="2"/>
      <c r="J28" s="2"/>
      <c r="K28" s="2"/>
      <c r="L28" s="2"/>
      <c r="M28" s="2"/>
      <c r="N28" s="2"/>
      <c r="O28" s="2"/>
      <c r="P28" s="2"/>
      <c r="Q28" s="2"/>
      <c r="R28" s="2"/>
      <c r="S28" s="42"/>
    </row>
    <row r="29" spans="1:19" ht="4.5" customHeight="1" x14ac:dyDescent="0.25">
      <c r="A29" s="39"/>
      <c r="B29" s="6"/>
      <c r="C29" s="6"/>
      <c r="D29" s="6"/>
      <c r="E29" s="6"/>
      <c r="F29" s="6"/>
      <c r="G29" s="6"/>
      <c r="H29" s="6"/>
      <c r="I29" s="6"/>
      <c r="J29" s="6"/>
      <c r="K29" s="6"/>
      <c r="L29" s="6"/>
      <c r="M29" s="6"/>
      <c r="N29" s="6"/>
      <c r="O29" s="6"/>
      <c r="P29" s="6"/>
      <c r="Q29" s="6"/>
      <c r="R29" s="6"/>
      <c r="S29" s="40"/>
    </row>
    <row r="30" spans="1:19" x14ac:dyDescent="0.25">
      <c r="A30" s="770" t="s">
        <v>302</v>
      </c>
      <c r="B30" s="771"/>
      <c r="C30" s="771"/>
      <c r="D30" s="771"/>
      <c r="E30" s="771"/>
      <c r="F30" s="771"/>
      <c r="G30" s="771"/>
      <c r="H30" s="771"/>
      <c r="I30" s="771"/>
      <c r="J30" s="771"/>
      <c r="K30" s="771"/>
      <c r="L30" s="771"/>
      <c r="M30" s="771"/>
      <c r="N30" s="771"/>
      <c r="O30" s="771"/>
      <c r="P30" s="771"/>
      <c r="Q30" s="771"/>
      <c r="R30" s="771"/>
      <c r="S30" s="772"/>
    </row>
    <row r="31" spans="1:19" x14ac:dyDescent="0.25">
      <c r="A31" s="39"/>
      <c r="B31" s="6"/>
      <c r="C31" s="6"/>
      <c r="D31" s="6"/>
      <c r="E31" s="6"/>
      <c r="F31" s="6"/>
      <c r="G31" s="6"/>
      <c r="H31" s="6"/>
      <c r="I31" s="6"/>
      <c r="J31" s="6"/>
      <c r="K31" s="6"/>
      <c r="L31" s="6"/>
      <c r="M31" s="6"/>
      <c r="N31" s="6"/>
      <c r="O31" s="6"/>
      <c r="P31" s="6"/>
      <c r="Q31" s="6"/>
      <c r="R31" s="6"/>
      <c r="S31" s="40"/>
    </row>
    <row r="32" spans="1:19" x14ac:dyDescent="0.25">
      <c r="A32" s="39"/>
      <c r="B32" s="6"/>
      <c r="C32" s="6"/>
      <c r="D32" s="6"/>
      <c r="E32" s="6"/>
      <c r="F32" s="6"/>
      <c r="G32" s="6"/>
      <c r="H32" s="6"/>
      <c r="I32" s="6"/>
      <c r="J32" s="6"/>
      <c r="K32" s="6"/>
      <c r="L32" s="6"/>
      <c r="M32" s="6"/>
      <c r="N32" s="6"/>
      <c r="O32" s="6"/>
      <c r="P32" s="6"/>
      <c r="Q32" s="6"/>
      <c r="R32" s="6"/>
      <c r="S32" s="40"/>
    </row>
    <row r="33" spans="1:19" s="301" customFormat="1" x14ac:dyDescent="0.25">
      <c r="A33" s="39"/>
      <c r="B33" s="305"/>
      <c r="C33" s="305"/>
      <c r="D33" s="305"/>
      <c r="E33" s="305"/>
      <c r="F33" s="305"/>
      <c r="G33" s="305"/>
      <c r="H33" s="305"/>
      <c r="I33" s="305"/>
      <c r="J33" s="305"/>
      <c r="K33" s="305"/>
      <c r="L33" s="305"/>
      <c r="M33" s="305"/>
      <c r="N33" s="305"/>
      <c r="O33" s="305"/>
      <c r="P33" s="305"/>
      <c r="Q33" s="305"/>
      <c r="R33" s="305"/>
      <c r="S33" s="40"/>
    </row>
    <row r="34" spans="1:19" s="301" customFormat="1" x14ac:dyDescent="0.25">
      <c r="A34" s="39"/>
      <c r="B34" s="305"/>
      <c r="C34" s="305"/>
      <c r="D34" s="305"/>
      <c r="E34" s="305"/>
      <c r="F34" s="305"/>
      <c r="G34" s="305"/>
      <c r="H34" s="305"/>
      <c r="I34" s="305"/>
      <c r="J34" s="305"/>
      <c r="K34" s="305"/>
      <c r="L34" s="305"/>
      <c r="M34" s="305"/>
      <c r="N34" s="305"/>
      <c r="O34" s="305"/>
      <c r="P34" s="305"/>
      <c r="Q34" s="305"/>
      <c r="R34" s="305"/>
      <c r="S34" s="40"/>
    </row>
    <row r="35" spans="1:19" s="301" customFormat="1" x14ac:dyDescent="0.25">
      <c r="A35" s="39"/>
      <c r="B35" s="305"/>
      <c r="C35" s="305"/>
      <c r="D35" s="305"/>
      <c r="E35" s="305"/>
      <c r="F35" s="305"/>
      <c r="G35" s="305"/>
      <c r="H35" s="305"/>
      <c r="I35" s="305"/>
      <c r="J35" s="305"/>
      <c r="K35" s="305"/>
      <c r="L35" s="305"/>
      <c r="M35" s="305"/>
      <c r="N35" s="305"/>
      <c r="O35" s="305"/>
      <c r="P35" s="305"/>
      <c r="Q35" s="305"/>
      <c r="R35" s="305"/>
      <c r="S35" s="40"/>
    </row>
    <row r="36" spans="1:19" s="301" customFormat="1" x14ac:dyDescent="0.25">
      <c r="A36" s="39"/>
      <c r="B36" s="305"/>
      <c r="C36" s="305"/>
      <c r="D36" s="305"/>
      <c r="E36" s="305"/>
      <c r="F36" s="305"/>
      <c r="G36" s="305"/>
      <c r="H36" s="305"/>
      <c r="I36" s="305"/>
      <c r="J36" s="305"/>
      <c r="K36" s="305"/>
      <c r="L36" s="305"/>
      <c r="M36" s="305"/>
      <c r="N36" s="305"/>
      <c r="O36" s="305"/>
      <c r="P36" s="305"/>
      <c r="Q36" s="305"/>
      <c r="R36" s="305"/>
      <c r="S36" s="40"/>
    </row>
    <row r="37" spans="1:19" x14ac:dyDescent="0.25">
      <c r="A37" s="39"/>
      <c r="B37" s="6"/>
      <c r="C37" s="6"/>
      <c r="D37" s="6"/>
      <c r="E37" s="6"/>
      <c r="F37" s="6"/>
      <c r="G37" s="6"/>
      <c r="H37" s="6"/>
      <c r="I37" s="6"/>
      <c r="J37" s="6"/>
      <c r="K37" s="6"/>
      <c r="L37" s="6"/>
      <c r="M37" s="6"/>
      <c r="N37" s="6"/>
      <c r="O37" s="6"/>
      <c r="P37" s="6"/>
      <c r="Q37" s="6"/>
      <c r="R37" s="6"/>
      <c r="S37" s="40"/>
    </row>
    <row r="38" spans="1:19" x14ac:dyDescent="0.25">
      <c r="A38" s="39"/>
      <c r="B38" s="6"/>
      <c r="C38" s="6"/>
      <c r="D38" s="6"/>
      <c r="E38" s="6"/>
      <c r="F38" s="6"/>
      <c r="G38" s="6"/>
      <c r="H38" s="6"/>
      <c r="I38" s="6"/>
      <c r="J38" s="6"/>
      <c r="K38" s="6"/>
      <c r="L38" s="6"/>
      <c r="M38" s="6"/>
      <c r="N38" s="6"/>
      <c r="O38" s="6"/>
      <c r="P38" s="6"/>
      <c r="Q38" s="6"/>
      <c r="R38" s="6"/>
      <c r="S38" s="40"/>
    </row>
    <row r="39" spans="1:19" x14ac:dyDescent="0.25">
      <c r="A39" s="39"/>
      <c r="B39" s="6"/>
      <c r="C39" s="6"/>
      <c r="D39" s="6"/>
      <c r="E39" s="6"/>
      <c r="F39" s="6"/>
      <c r="G39" s="6"/>
      <c r="H39" s="6"/>
      <c r="I39" s="6"/>
      <c r="J39" s="6"/>
      <c r="K39" s="6"/>
      <c r="L39" s="6"/>
      <c r="M39" s="6"/>
      <c r="N39" s="6"/>
      <c r="O39" s="6"/>
      <c r="P39" s="6"/>
      <c r="Q39" s="6"/>
      <c r="R39" s="6"/>
      <c r="S39" s="40"/>
    </row>
    <row r="40" spans="1:19" x14ac:dyDescent="0.25">
      <c r="A40" s="39"/>
      <c r="B40" s="6"/>
      <c r="C40" s="6"/>
      <c r="D40" s="6"/>
      <c r="E40" s="6"/>
      <c r="F40" s="6"/>
      <c r="G40" s="6"/>
      <c r="H40" s="6"/>
      <c r="I40" s="6"/>
      <c r="J40" s="6"/>
      <c r="K40" s="6"/>
      <c r="L40" s="6"/>
      <c r="M40" s="6"/>
      <c r="N40" s="6"/>
      <c r="O40" s="6"/>
      <c r="P40" s="6"/>
      <c r="Q40" s="6"/>
      <c r="R40" s="6"/>
      <c r="S40" s="40"/>
    </row>
    <row r="41" spans="1:19" x14ac:dyDescent="0.25">
      <c r="A41" s="39"/>
      <c r="B41" s="6"/>
      <c r="C41" s="6"/>
      <c r="D41" s="6"/>
      <c r="E41" s="6"/>
      <c r="F41" s="6"/>
      <c r="G41" s="6"/>
      <c r="H41" s="6"/>
      <c r="I41" s="6"/>
      <c r="J41" s="6"/>
      <c r="K41" s="6"/>
      <c r="L41" s="6"/>
      <c r="M41" s="6"/>
      <c r="N41" s="6"/>
      <c r="O41" s="6"/>
      <c r="P41" s="6"/>
      <c r="Q41" s="6"/>
      <c r="R41" s="6"/>
      <c r="S41" s="40"/>
    </row>
    <row r="42" spans="1:19" x14ac:dyDescent="0.25">
      <c r="A42" s="39"/>
      <c r="B42" s="6"/>
      <c r="C42" s="6"/>
      <c r="D42" s="6"/>
      <c r="E42" s="6"/>
      <c r="F42" s="6"/>
      <c r="G42" s="6"/>
      <c r="H42" s="6"/>
      <c r="I42" s="6"/>
      <c r="J42" s="6"/>
      <c r="K42" s="6"/>
      <c r="L42" s="6"/>
      <c r="M42" s="6"/>
      <c r="N42" s="6"/>
      <c r="O42" s="6"/>
      <c r="P42" s="6"/>
      <c r="Q42" s="6"/>
      <c r="R42" s="6"/>
      <c r="S42" s="40"/>
    </row>
    <row r="43" spans="1:19" ht="37.5" customHeight="1" x14ac:dyDescent="0.25">
      <c r="A43" s="779"/>
      <c r="B43" s="780"/>
      <c r="C43" s="780"/>
      <c r="D43" s="780"/>
      <c r="E43" s="780"/>
      <c r="F43" s="780"/>
      <c r="G43" s="777">
        <f ca="1">'Seite 1'!G16</f>
        <v>45671</v>
      </c>
      <c r="H43" s="778"/>
      <c r="I43" s="6"/>
      <c r="J43" s="773"/>
      <c r="K43" s="774"/>
      <c r="L43" s="774"/>
      <c r="M43" s="774"/>
      <c r="N43" s="774"/>
      <c r="O43" s="774"/>
      <c r="P43" s="774"/>
      <c r="Q43" s="774"/>
      <c r="R43" s="774"/>
      <c r="S43" s="40"/>
    </row>
    <row r="44" spans="1:19" ht="26.25" customHeight="1" x14ac:dyDescent="0.25">
      <c r="A44" s="38" t="s">
        <v>204</v>
      </c>
      <c r="B44" s="6"/>
      <c r="C44" s="6"/>
      <c r="D44" s="3"/>
      <c r="E44" s="6"/>
      <c r="F44" s="6"/>
      <c r="G44" s="6"/>
      <c r="H44" s="6"/>
      <c r="I44" s="6"/>
      <c r="J44" s="775" t="s">
        <v>519</v>
      </c>
      <c r="K44" s="776"/>
      <c r="L44" s="776"/>
      <c r="M44" s="776"/>
      <c r="N44" s="776"/>
      <c r="O44" s="776"/>
      <c r="P44" s="776"/>
      <c r="Q44" s="776"/>
      <c r="R44" s="776"/>
      <c r="S44" s="40"/>
    </row>
    <row r="45" spans="1:19" x14ac:dyDescent="0.25">
      <c r="A45" s="39"/>
      <c r="B45" s="6"/>
      <c r="C45" s="6"/>
      <c r="D45" s="6"/>
      <c r="E45" s="6"/>
      <c r="F45" s="6"/>
      <c r="G45" s="6"/>
      <c r="H45" s="6"/>
      <c r="I45" s="6"/>
      <c r="J45" s="6"/>
      <c r="K45" s="6"/>
      <c r="L45" s="6"/>
      <c r="M45" s="6"/>
      <c r="N45" s="6"/>
      <c r="O45" s="6"/>
      <c r="P45" s="6"/>
      <c r="Q45" s="6"/>
      <c r="R45" s="6"/>
      <c r="S45" s="40"/>
    </row>
    <row r="46" spans="1:19" x14ac:dyDescent="0.25">
      <c r="A46" s="39"/>
      <c r="B46" s="6"/>
      <c r="C46" s="6"/>
      <c r="D46" s="6"/>
      <c r="E46" s="6"/>
      <c r="F46" s="6"/>
      <c r="G46" s="6"/>
      <c r="H46" s="6"/>
      <c r="I46" s="6"/>
      <c r="J46" s="6"/>
      <c r="K46" s="6"/>
      <c r="L46" s="6"/>
      <c r="M46" s="6"/>
      <c r="N46" s="6"/>
      <c r="O46" s="6"/>
      <c r="P46" s="6"/>
      <c r="Q46" s="6"/>
      <c r="R46" s="6"/>
      <c r="S46" s="40"/>
    </row>
    <row r="47" spans="1:19" x14ac:dyDescent="0.25">
      <c r="A47" s="41"/>
      <c r="B47" s="2"/>
      <c r="C47" s="2"/>
      <c r="D47" s="2"/>
      <c r="E47" s="2"/>
      <c r="F47" s="2"/>
      <c r="G47" s="2"/>
      <c r="H47" s="2"/>
      <c r="I47" s="2"/>
      <c r="J47" s="2"/>
      <c r="K47" s="2"/>
      <c r="L47" s="2"/>
      <c r="M47" s="2"/>
      <c r="N47" s="2"/>
      <c r="O47" s="2"/>
      <c r="P47" s="2"/>
      <c r="Q47" s="2"/>
      <c r="R47" s="2"/>
      <c r="S47" s="42"/>
    </row>
    <row r="48" spans="1:19" x14ac:dyDescent="0.25">
      <c r="A48" s="6"/>
      <c r="B48" s="6"/>
      <c r="C48" s="6"/>
      <c r="D48" s="6"/>
      <c r="E48" s="6"/>
      <c r="F48" s="6"/>
      <c r="G48" s="6"/>
      <c r="H48" s="6"/>
      <c r="I48" s="6"/>
      <c r="J48" s="6"/>
      <c r="K48" s="6"/>
      <c r="L48" s="6"/>
      <c r="M48" s="6"/>
      <c r="N48" s="6"/>
      <c r="O48" s="6"/>
      <c r="P48" s="6"/>
      <c r="Q48" s="6"/>
      <c r="R48" s="6"/>
      <c r="S48" s="6"/>
    </row>
  </sheetData>
  <sheetProtection algorithmName="SHA-512" hashValue="5tXKoNp1RWBSGn0X1vlJXmdFLgUnxuEY76mP4tqghmbyXETNJdU+Hn1xMkyOkJ6LPbK/A0Z3LElu6pTILVmfTw==" saltValue="z6s7LueuP83FQ+nhN8g9jQ==" spinCount="100000" sheet="1" selectLockedCells="1"/>
  <customSheetViews>
    <customSheetView guid="{CB0F96DD-44E5-44A4-860F-548ECBB436AE}" fitToPage="1" topLeftCell="A10">
      <selection activeCell="A43" sqref="A43:F43"/>
      <pageMargins left="0.78740157480314965" right="0.78740157480314965" top="0.39370078740157483" bottom="0.39370078740157483" header="0.31496062992125984" footer="0.31496062992125984"/>
      <pageSetup paperSize="9" scale="89" orientation="portrait" horizontalDpi="0" verticalDpi="0" r:id="rId1"/>
      <headerFooter>
        <oddFooter>&amp;L&amp;8Antrag auf Förderung 
Landkreis Altenburger Land&amp;C&amp;8Seite 4&amp;R&amp;8Datum der Antragstellung &amp;D</oddFooter>
      </headerFooter>
    </customSheetView>
    <customSheetView guid="{64EDB8CB-9FAE-442C-BA10-2255566A9D15}" fitToPage="1" topLeftCell="A10">
      <selection activeCell="A43" sqref="A43:F43"/>
      <pageMargins left="0.78740157480314965" right="0.78740157480314965" top="0.39370078740157483" bottom="0.39370078740157483" header="0.31496062992125984" footer="0.31496062992125984"/>
      <pageSetup paperSize="9" scale="89" orientation="portrait" horizontalDpi="0" verticalDpi="0" r:id="rId2"/>
      <headerFooter>
        <oddFooter>&amp;L&amp;8Antrag auf Förderung 
Landkreis Altenburger Land&amp;C&amp;8Seite 4&amp;R&amp;8Datum der Antragstellung &amp;D</oddFooter>
      </headerFooter>
    </customSheetView>
  </customSheetViews>
  <mergeCells count="7">
    <mergeCell ref="O1:R1"/>
    <mergeCell ref="A3:S3"/>
    <mergeCell ref="A30:S30"/>
    <mergeCell ref="J43:R43"/>
    <mergeCell ref="J44:R44"/>
    <mergeCell ref="G43:H43"/>
    <mergeCell ref="A43:F43"/>
  </mergeCells>
  <pageMargins left="0.78740157480314965" right="0.78740157480314965" top="0.39370078740157483" bottom="0.39370078740157483" header="0.31496062992125984" footer="0.31496062992125984"/>
  <pageSetup paperSize="9" scale="89" orientation="portrait" horizontalDpi="0" verticalDpi="0" r:id="rId3"/>
  <headerFooter>
    <oddFooter>&amp;L&amp;8Antrag auf Förderung 
Landkreis Altenburger Land&amp;C&amp;8Seite 4&amp;R&amp;8Datum der Antragstellung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P94"/>
  <sheetViews>
    <sheetView showGridLines="0" showRowColHeaders="0" showRuler="0" zoomScaleNormal="100" workbookViewId="0">
      <selection activeCell="A58" sqref="A58:D59"/>
    </sheetView>
  </sheetViews>
  <sheetFormatPr baseColWidth="10" defaultColWidth="11.42578125" defaultRowHeight="15" x14ac:dyDescent="0.25"/>
  <cols>
    <col min="1" max="1" width="2.140625" style="301" customWidth="1"/>
    <col min="2" max="2" width="2.7109375" style="301" customWidth="1"/>
    <col min="3" max="3" width="3.42578125" style="300" bestFit="1" customWidth="1"/>
    <col min="4" max="4" width="26.28515625" style="301" customWidth="1"/>
    <col min="5" max="5" width="5.7109375" style="301" customWidth="1"/>
    <col min="6" max="6" width="6.140625" style="301" customWidth="1"/>
    <col min="7" max="7" width="8" style="301" customWidth="1"/>
    <col min="8" max="8" width="20.140625" style="301" customWidth="1"/>
    <col min="9" max="9" width="19.28515625" style="302" customWidth="1"/>
    <col min="10" max="10" width="2.140625" style="301" customWidth="1"/>
    <col min="11" max="16384" width="11.42578125" style="301"/>
  </cols>
  <sheetData>
    <row r="1" spans="1:16" s="305" customFormat="1" ht="18.75" x14ac:dyDescent="0.3">
      <c r="A1" s="354" t="s">
        <v>376</v>
      </c>
      <c r="B1" s="330"/>
      <c r="C1" s="351"/>
      <c r="D1" s="330"/>
      <c r="E1" s="330"/>
      <c r="H1" s="400" t="s">
        <v>85</v>
      </c>
      <c r="I1" s="589" t="str">
        <f>IF('Seite 1'!G17="","",'Seite 1'!G17)</f>
        <v/>
      </c>
      <c r="J1" s="399"/>
      <c r="N1" s="395"/>
      <c r="O1" s="395"/>
      <c r="P1" s="395"/>
    </row>
    <row r="2" spans="1:16" s="305" customFormat="1" ht="13.5" customHeight="1" thickBot="1" x14ac:dyDescent="0.3">
      <c r="A2" s="330"/>
      <c r="B2" s="350"/>
      <c r="C2" s="351"/>
      <c r="D2" s="330"/>
      <c r="E2" s="330"/>
      <c r="F2" s="330"/>
      <c r="G2" s="330"/>
      <c r="H2" s="330"/>
      <c r="I2" s="348"/>
      <c r="J2" s="330"/>
    </row>
    <row r="3" spans="1:16" ht="13.5" customHeight="1" x14ac:dyDescent="0.25">
      <c r="A3" s="363"/>
      <c r="B3" s="376"/>
      <c r="C3" s="377"/>
      <c r="D3" s="364"/>
      <c r="E3" s="364"/>
      <c r="F3" s="364"/>
      <c r="G3" s="364"/>
      <c r="H3" s="364"/>
      <c r="I3" s="378"/>
      <c r="J3" s="365"/>
    </row>
    <row r="4" spans="1:16" ht="13.5" customHeight="1" x14ac:dyDescent="0.25">
      <c r="A4" s="366"/>
      <c r="B4" s="352" t="s">
        <v>14</v>
      </c>
      <c r="C4" s="304"/>
      <c r="D4" s="353"/>
      <c r="E4" s="353"/>
      <c r="F4" s="353"/>
      <c r="G4" s="353"/>
      <c r="H4" s="330"/>
      <c r="I4" s="349"/>
      <c r="J4" s="367"/>
    </row>
    <row r="5" spans="1:16" ht="13.5" customHeight="1" x14ac:dyDescent="0.25">
      <c r="A5" s="368"/>
      <c r="B5" s="355"/>
      <c r="C5" s="356"/>
      <c r="D5" s="355"/>
      <c r="E5" s="355"/>
      <c r="F5" s="355"/>
      <c r="G5" s="355"/>
      <c r="H5" s="355"/>
      <c r="I5" s="345"/>
      <c r="J5" s="369"/>
    </row>
    <row r="6" spans="1:16" ht="13.5" customHeight="1" x14ac:dyDescent="0.25">
      <c r="A6" s="368"/>
      <c r="B6" s="355"/>
      <c r="C6" s="362" t="s">
        <v>0</v>
      </c>
      <c r="D6" s="340" t="s">
        <v>15</v>
      </c>
      <c r="E6" s="344"/>
      <c r="F6" s="344"/>
      <c r="G6" s="344"/>
      <c r="H6" s="344"/>
      <c r="I6" s="593">
        <f>I8+I10+I12</f>
        <v>0</v>
      </c>
      <c r="J6" s="369"/>
    </row>
    <row r="7" spans="1:16" s="306" customFormat="1" ht="9" customHeight="1" x14ac:dyDescent="0.2">
      <c r="A7" s="389"/>
      <c r="B7" s="390"/>
      <c r="C7" s="391"/>
      <c r="D7" s="390"/>
      <c r="E7" s="392"/>
      <c r="F7" s="392"/>
      <c r="G7" s="392"/>
      <c r="H7" s="390"/>
      <c r="I7" s="393"/>
      <c r="J7" s="394"/>
    </row>
    <row r="8" spans="1:16" ht="13.5" customHeight="1" x14ac:dyDescent="0.25">
      <c r="A8" s="368"/>
      <c r="B8" s="355"/>
      <c r="C8" s="356" t="s">
        <v>3</v>
      </c>
      <c r="D8" s="355" t="s">
        <v>16</v>
      </c>
      <c r="E8" s="355"/>
      <c r="F8" s="355"/>
      <c r="G8" s="355"/>
      <c r="H8" s="355"/>
      <c r="I8" s="345">
        <f>ROUND('A1-P1'!I65*(1-'A1-P1'!I30-'A1-P1'!I32)+'A1-P2'!I65*(1-'A1-P2'!I30-'A1-P2'!I32)+'A1-P3'!I65*(1-'A1-P3'!I30-'A1-P3'!I32)+'A1-P4'!I65*(1-'A1-P4'!I30-'A1-P4'!I32)+'A1-P5'!I65*(1-'A1-P5'!I30-'A1-P5'!I32)+'A1-P6'!I65*(1-'A1-P6'!I30-'A1-P6'!I32)+'A1-P7'!I65*(1-'A1-P7'!I30-'A1-P7'!I32)+'A1-P8'!I65*(1-'A1-P8'!I30-'A1-P8'!I32)+'A1-P9'!I65*(1-'A1-P9'!I30-'A1-P9'!I32)+'A1-P10'!I65*(1-'A1-P10'!I30-'A1-P10'!I32)+'A1-P1'!I108+'A1-P2'!I108+'A1-P3'!I108+'A1-P4'!I108+'A1-P5'!I108+'A1-P6'!I108+'A1-P7'!I108+'A1-P8'!I108+'A1-P9'!I108+'A1-P10'!I108+'A1-P1'!I89+'A1-P2'!I89+'A1-P3'!I89+'A1-P4'!I89+'A1-P5'!I89+'A1-P6'!I89+'A1-P7'!I89+'A1-P8'!I89+'A1-P9'!I89+'A1-P10'!I89,2)</f>
        <v>0</v>
      </c>
      <c r="J8" s="369"/>
      <c r="K8" s="297"/>
    </row>
    <row r="9" spans="1:16" s="306" customFormat="1" ht="9" customHeight="1" x14ac:dyDescent="0.2">
      <c r="A9" s="389"/>
      <c r="B9" s="390"/>
      <c r="C9" s="391"/>
      <c r="D9" s="390"/>
      <c r="E9" s="392"/>
      <c r="F9" s="392"/>
      <c r="G9" s="392"/>
      <c r="H9" s="390"/>
      <c r="I9" s="393"/>
      <c r="J9" s="394"/>
    </row>
    <row r="10" spans="1:16" ht="13.5" customHeight="1" x14ac:dyDescent="0.25">
      <c r="A10" s="368"/>
      <c r="B10" s="355"/>
      <c r="C10" s="356" t="s">
        <v>4</v>
      </c>
      <c r="D10" s="355" t="s">
        <v>17</v>
      </c>
      <c r="E10" s="355"/>
      <c r="F10" s="355"/>
      <c r="G10" s="355"/>
      <c r="H10" s="355"/>
      <c r="I10" s="345">
        <f>ROUND('A1-P1'!I65*'A1-P1'!I30+'A1-P2'!I65*'A1-P2'!I30+'A1-P3'!I65*'A1-P3'!I30+'A1-P4'!I65*'A1-P4'!I30+'A1-P5'!I65*'A1-P5'!I30+'A1-P6'!I65*'A1-P6'!I30+'A1-P7'!I65*'A1-P7'!I30+'A1-P8'!I65*'A1-P8'!I30+'A1-P9'!I65*'A1-P9'!I30+'A1-P10'!I65*'A1-P10'!I30,2)</f>
        <v>0</v>
      </c>
      <c r="J10" s="369"/>
      <c r="K10" s="280"/>
    </row>
    <row r="11" spans="1:16" s="306" customFormat="1" ht="9" customHeight="1" x14ac:dyDescent="0.2">
      <c r="A11" s="389"/>
      <c r="B11" s="390"/>
      <c r="C11" s="391"/>
      <c r="D11" s="390"/>
      <c r="E11" s="392"/>
      <c r="F11" s="392"/>
      <c r="G11" s="392"/>
      <c r="H11" s="390"/>
      <c r="I11" s="393"/>
      <c r="J11" s="394"/>
    </row>
    <row r="12" spans="1:16" ht="13.5" customHeight="1" x14ac:dyDescent="0.25">
      <c r="A12" s="368"/>
      <c r="B12" s="355"/>
      <c r="C12" s="356" t="s">
        <v>5</v>
      </c>
      <c r="D12" s="355" t="s">
        <v>18</v>
      </c>
      <c r="E12" s="355"/>
      <c r="F12" s="355"/>
      <c r="G12" s="355"/>
      <c r="H12" s="355"/>
      <c r="I12" s="345">
        <f>ROUND('A1-P1'!I65*'A1-P1'!I32+'A1-P2'!I65*'A1-P2'!I32+'A1-P3'!I65*'A1-P3'!I32+'A1-P4'!I65*'A1-P4'!I32+'A1-P5'!I65*'A1-P5'!I32+'A1-P6'!I65*'A1-P6'!I32+'A1-P7'!I65*'A1-P7'!I32+'A1-P8'!I65*'A1-P8'!I32+'A1-P9'!I65*'A1-P9'!I32+'A1-P10'!I65*'A1-P10'!I32,2)</f>
        <v>0</v>
      </c>
      <c r="J12" s="369"/>
    </row>
    <row r="13" spans="1:16" ht="13.5" customHeight="1" x14ac:dyDescent="0.25">
      <c r="A13" s="368"/>
      <c r="B13" s="355"/>
      <c r="C13" s="356"/>
      <c r="D13" s="355"/>
      <c r="E13" s="355"/>
      <c r="F13" s="355"/>
      <c r="G13" s="355"/>
      <c r="H13" s="355"/>
      <c r="I13" s="345"/>
      <c r="J13" s="369"/>
    </row>
    <row r="14" spans="1:16" ht="13.5" customHeight="1" x14ac:dyDescent="0.25">
      <c r="A14" s="368"/>
      <c r="B14" s="355"/>
      <c r="C14" s="356"/>
      <c r="D14" s="355"/>
      <c r="E14" s="355"/>
      <c r="F14" s="355"/>
      <c r="G14" s="355"/>
      <c r="H14" s="355"/>
      <c r="I14" s="345"/>
      <c r="J14" s="369"/>
    </row>
    <row r="15" spans="1:16" ht="13.5" customHeight="1" x14ac:dyDescent="0.25">
      <c r="A15" s="368"/>
      <c r="B15" s="355"/>
      <c r="C15" s="362" t="s">
        <v>7</v>
      </c>
      <c r="D15" s="340" t="s">
        <v>595</v>
      </c>
      <c r="E15" s="344"/>
      <c r="F15" s="344"/>
      <c r="G15" s="344"/>
      <c r="H15" s="344"/>
      <c r="I15" s="591">
        <f>I17+I19+I21+I23+I25+I27</f>
        <v>0</v>
      </c>
      <c r="J15" s="369"/>
    </row>
    <row r="16" spans="1:16" s="306" customFormat="1" ht="9" customHeight="1" x14ac:dyDescent="0.2">
      <c r="A16" s="389"/>
      <c r="B16" s="390"/>
      <c r="C16" s="391"/>
      <c r="D16" s="390"/>
      <c r="E16" s="392"/>
      <c r="F16" s="392"/>
      <c r="G16" s="392"/>
      <c r="H16" s="390"/>
      <c r="I16" s="393"/>
      <c r="J16" s="394"/>
    </row>
    <row r="17" spans="1:12" ht="13.5" customHeight="1" x14ac:dyDescent="0.25">
      <c r="A17" s="368"/>
      <c r="B17" s="355"/>
      <c r="C17" s="356" t="s">
        <v>9</v>
      </c>
      <c r="D17" s="532" t="s">
        <v>419</v>
      </c>
      <c r="E17" s="355"/>
      <c r="F17" s="355"/>
      <c r="G17" s="355"/>
      <c r="H17" s="355"/>
      <c r="I17" s="599">
        <f>IF('Seite 1'!A3='Seite 1'!J11,0,'Ausgaben- und Finanzierungsplan'!L17)</f>
        <v>0</v>
      </c>
      <c r="J17" s="369"/>
      <c r="L17" s="550">
        <f>'A2-SVA'!F20+IF('A1-P1'!E117&gt;0,'A1-P1'!I110,0)+IF('A1-P2'!E117&gt;0,'A1-P2'!I110,0)+IF('A1-P3'!E117&gt;0,'A1-P3'!I110,0)+IF('A1-P4'!E117&gt;0,'A1-P4'!I110,0)+IF('A1-P5'!E117&gt;0,'A1-P5'!I110,0)+IF('A1-P6'!E117&gt;0,'A1-P6'!I110,0)+IF('A1-P7'!E117&gt;0,'A1-P7'!I110,0)+IF('A1-P8'!E117&gt;0,'A1-P8'!I110,0)+IF('A1-P9'!E117&gt;0,'A1-P9'!I110,0)+IF('A1-P10'!E117&gt;0,'A1-P10'!I110,0)</f>
        <v>0</v>
      </c>
    </row>
    <row r="18" spans="1:12" s="306" customFormat="1" ht="9" customHeight="1" x14ac:dyDescent="0.2">
      <c r="A18" s="389"/>
      <c r="B18" s="390"/>
      <c r="C18" s="391"/>
      <c r="D18" s="533"/>
      <c r="E18" s="392"/>
      <c r="F18" s="392"/>
      <c r="G18" s="392"/>
      <c r="H18" s="390"/>
      <c r="I18" s="393"/>
      <c r="J18" s="394"/>
    </row>
    <row r="19" spans="1:12" ht="13.5" customHeight="1" x14ac:dyDescent="0.25">
      <c r="A19" s="368"/>
      <c r="B19" s="355"/>
      <c r="C19" s="356" t="s">
        <v>10</v>
      </c>
      <c r="D19" s="532" t="s">
        <v>73</v>
      </c>
      <c r="E19" s="355"/>
      <c r="F19" s="355"/>
      <c r="G19" s="355"/>
      <c r="H19" s="355"/>
      <c r="I19" s="345">
        <f>IF('Seite 1'!A3='Seite 1'!J11,0,'A2-SVA'!F28)</f>
        <v>0</v>
      </c>
      <c r="J19" s="369"/>
    </row>
    <row r="20" spans="1:12" s="306" customFormat="1" ht="9" customHeight="1" x14ac:dyDescent="0.2">
      <c r="A20" s="389"/>
      <c r="B20" s="390"/>
      <c r="C20" s="391"/>
      <c r="D20" s="533"/>
      <c r="E20" s="392"/>
      <c r="F20" s="392"/>
      <c r="G20" s="392"/>
      <c r="H20" s="390"/>
      <c r="I20" s="393"/>
      <c r="J20" s="394"/>
    </row>
    <row r="21" spans="1:12" ht="13.5" customHeight="1" x14ac:dyDescent="0.25">
      <c r="A21" s="368"/>
      <c r="B21" s="355"/>
      <c r="C21" s="356" t="s">
        <v>11</v>
      </c>
      <c r="D21" s="532" t="s">
        <v>19</v>
      </c>
      <c r="E21" s="355"/>
      <c r="F21" s="355"/>
      <c r="G21" s="355"/>
      <c r="H21" s="355"/>
      <c r="I21" s="345">
        <f>IF('Seite 1'!A3='Seite 1'!J11,0,'A2-SVA'!F40)</f>
        <v>0</v>
      </c>
      <c r="J21" s="369"/>
    </row>
    <row r="22" spans="1:12" ht="9" customHeight="1" x14ac:dyDescent="0.25">
      <c r="A22" s="368"/>
      <c r="B22" s="355"/>
      <c r="C22" s="356"/>
      <c r="D22" s="532"/>
      <c r="E22" s="355"/>
      <c r="F22" s="355"/>
      <c r="G22" s="355"/>
      <c r="H22" s="355"/>
      <c r="I22" s="345"/>
      <c r="J22" s="369"/>
    </row>
    <row r="23" spans="1:12" ht="13.5" customHeight="1" x14ac:dyDescent="0.25">
      <c r="A23" s="368"/>
      <c r="B23" s="355"/>
      <c r="C23" s="356" t="s">
        <v>257</v>
      </c>
      <c r="D23" s="532" t="s">
        <v>527</v>
      </c>
      <c r="E23" s="355"/>
      <c r="F23" s="355"/>
      <c r="G23" s="355"/>
      <c r="H23" s="355"/>
      <c r="I23" s="345">
        <f>IF('Seite 1'!A3='Seite 1'!J11,0,'A2-SVA'!F56)</f>
        <v>0</v>
      </c>
      <c r="J23" s="369"/>
    </row>
    <row r="24" spans="1:12" ht="9" customHeight="1" x14ac:dyDescent="0.25">
      <c r="A24" s="368"/>
      <c r="B24" s="355"/>
      <c r="C24" s="356"/>
      <c r="D24" s="532"/>
      <c r="E24" s="355"/>
      <c r="F24" s="355"/>
      <c r="G24" s="355"/>
      <c r="H24" s="355"/>
      <c r="I24" s="345"/>
      <c r="J24" s="369"/>
    </row>
    <row r="25" spans="1:12" ht="13.5" customHeight="1" x14ac:dyDescent="0.25">
      <c r="A25" s="368"/>
      <c r="B25" s="355"/>
      <c r="C25" s="356" t="s">
        <v>259</v>
      </c>
      <c r="D25" s="532" t="s">
        <v>577</v>
      </c>
      <c r="E25" s="355"/>
      <c r="F25" s="355"/>
      <c r="G25" s="355"/>
      <c r="H25" s="355"/>
      <c r="I25" s="345">
        <f>'A2-SVA'!F61</f>
        <v>0</v>
      </c>
      <c r="J25" s="369"/>
    </row>
    <row r="26" spans="1:12" ht="9" customHeight="1" x14ac:dyDescent="0.25">
      <c r="A26" s="368"/>
      <c r="B26" s="355"/>
      <c r="C26" s="356"/>
      <c r="D26" s="532"/>
      <c r="E26" s="355"/>
      <c r="F26" s="355"/>
      <c r="G26" s="355"/>
      <c r="H26" s="355"/>
      <c r="I26" s="345"/>
      <c r="J26" s="369"/>
    </row>
    <row r="27" spans="1:12" ht="13.5" customHeight="1" x14ac:dyDescent="0.25">
      <c r="A27" s="368"/>
      <c r="B27" s="355"/>
      <c r="C27" s="356" t="s">
        <v>261</v>
      </c>
      <c r="D27" s="532" t="s">
        <v>589</v>
      </c>
      <c r="E27" s="355"/>
      <c r="F27" s="355"/>
      <c r="G27" s="355"/>
      <c r="H27" s="355"/>
      <c r="I27" s="345">
        <f>IF('Seite 1'!A3='Seite 1'!J11,'A2-SVA'!F68,0)</f>
        <v>0</v>
      </c>
      <c r="J27" s="369"/>
    </row>
    <row r="28" spans="1:12" ht="13.5" customHeight="1" x14ac:dyDescent="0.25">
      <c r="A28" s="368"/>
      <c r="B28" s="355"/>
      <c r="C28" s="356"/>
      <c r="D28" s="532"/>
      <c r="E28" s="355"/>
      <c r="F28" s="355"/>
      <c r="G28" s="355"/>
      <c r="H28" s="355"/>
      <c r="I28" s="345"/>
      <c r="J28" s="369"/>
    </row>
    <row r="29" spans="1:12" s="388" customFormat="1" ht="13.5" customHeight="1" x14ac:dyDescent="0.25">
      <c r="A29" s="368"/>
      <c r="B29" s="355"/>
      <c r="C29" s="356"/>
      <c r="D29" s="361"/>
      <c r="E29" s="355"/>
      <c r="F29" s="355"/>
      <c r="G29" s="355"/>
      <c r="H29" s="355"/>
      <c r="I29" s="345"/>
      <c r="J29" s="369"/>
    </row>
    <row r="30" spans="1:12" ht="13.5" customHeight="1" x14ac:dyDescent="0.25">
      <c r="A30" s="368"/>
      <c r="B30" s="355"/>
      <c r="C30" s="362" t="s">
        <v>13</v>
      </c>
      <c r="D30" s="340" t="s">
        <v>612</v>
      </c>
      <c r="E30" s="344"/>
      <c r="F30" s="344"/>
      <c r="G30" s="344"/>
      <c r="H30" s="344"/>
      <c r="I30" s="593">
        <f>'A3-SAM'!J28</f>
        <v>0</v>
      </c>
      <c r="J30" s="369"/>
    </row>
    <row r="31" spans="1:12" s="388" customFormat="1" ht="13.5" customHeight="1" x14ac:dyDescent="0.25">
      <c r="A31" s="368"/>
      <c r="B31" s="355"/>
      <c r="C31" s="356"/>
      <c r="D31" s="361"/>
      <c r="E31" s="355"/>
      <c r="F31" s="355"/>
      <c r="G31" s="355"/>
      <c r="H31" s="355"/>
      <c r="I31" s="358"/>
      <c r="J31" s="369"/>
    </row>
    <row r="32" spans="1:12" ht="13.5" customHeight="1" x14ac:dyDescent="0.25">
      <c r="A32" s="368"/>
      <c r="B32" s="355"/>
      <c r="C32" s="356"/>
      <c r="D32" s="355"/>
      <c r="E32" s="355"/>
      <c r="F32" s="355"/>
      <c r="G32" s="355"/>
      <c r="H32" s="355"/>
      <c r="I32" s="345"/>
      <c r="J32" s="369"/>
    </row>
    <row r="33" spans="1:10" s="346" customFormat="1" ht="13.5" customHeight="1" thickBot="1" x14ac:dyDescent="0.3">
      <c r="A33" s="370"/>
      <c r="B33" s="181" t="s">
        <v>377</v>
      </c>
      <c r="C33" s="182"/>
      <c r="D33" s="181"/>
      <c r="E33" s="181"/>
      <c r="F33" s="181"/>
      <c r="G33" s="181"/>
      <c r="H33" s="181"/>
      <c r="I33" s="183">
        <f>I6+I15+I30</f>
        <v>0</v>
      </c>
      <c r="J33" s="299"/>
    </row>
    <row r="34" spans="1:10" s="346" customFormat="1" ht="13.5" customHeight="1" thickTop="1" thickBot="1" x14ac:dyDescent="0.3">
      <c r="A34" s="379"/>
      <c r="B34" s="380"/>
      <c r="C34" s="381"/>
      <c r="D34" s="380"/>
      <c r="E34" s="380"/>
      <c r="F34" s="380"/>
      <c r="G34" s="380"/>
      <c r="H34" s="380"/>
      <c r="I34" s="382"/>
      <c r="J34" s="383"/>
    </row>
    <row r="35" spans="1:10" s="346" customFormat="1" ht="13.5" customHeight="1" thickBot="1" x14ac:dyDescent="0.3">
      <c r="A35" s="353"/>
      <c r="B35" s="353"/>
      <c r="C35" s="352"/>
      <c r="D35" s="353"/>
      <c r="E35" s="353"/>
      <c r="F35" s="353"/>
      <c r="G35" s="353"/>
      <c r="H35" s="353"/>
      <c r="I35" s="349"/>
      <c r="J35" s="353"/>
    </row>
    <row r="36" spans="1:10" ht="13.5" customHeight="1" x14ac:dyDescent="0.25">
      <c r="A36" s="363"/>
      <c r="B36" s="364"/>
      <c r="C36" s="364"/>
      <c r="D36" s="364"/>
      <c r="E36" s="364"/>
      <c r="F36" s="364"/>
      <c r="G36" s="364"/>
      <c r="H36" s="364"/>
      <c r="I36" s="364"/>
      <c r="J36" s="365"/>
    </row>
    <row r="37" spans="1:10" ht="13.5" customHeight="1" x14ac:dyDescent="0.25">
      <c r="A37" s="366"/>
      <c r="B37" s="352" t="s">
        <v>333</v>
      </c>
      <c r="C37" s="330"/>
      <c r="D37" s="330"/>
      <c r="E37" s="330"/>
      <c r="F37" s="330"/>
      <c r="G37" s="330"/>
      <c r="H37" s="330"/>
      <c r="I37" s="330"/>
      <c r="J37" s="367"/>
    </row>
    <row r="38" spans="1:10" s="325" customFormat="1" ht="13.5" customHeight="1" x14ac:dyDescent="0.2">
      <c r="A38" s="368"/>
      <c r="B38" s="355"/>
      <c r="C38" s="356"/>
      <c r="D38" s="355"/>
      <c r="E38" s="355"/>
      <c r="F38" s="355"/>
      <c r="G38" s="355"/>
      <c r="H38" s="355"/>
      <c r="I38" s="345"/>
      <c r="J38" s="369"/>
    </row>
    <row r="39" spans="1:10" s="325" customFormat="1" ht="13.5" customHeight="1" x14ac:dyDescent="0.2">
      <c r="A39" s="368"/>
      <c r="B39" s="600" t="s">
        <v>613</v>
      </c>
      <c r="C39" s="594"/>
      <c r="D39" s="595"/>
      <c r="E39" s="596"/>
      <c r="F39" s="596"/>
      <c r="G39" s="596"/>
      <c r="H39" s="598"/>
      <c r="I39" s="597">
        <f>I41+I47</f>
        <v>0</v>
      </c>
      <c r="J39" s="369"/>
    </row>
    <row r="40" spans="1:10" s="325" customFormat="1" ht="9" customHeight="1" x14ac:dyDescent="0.2">
      <c r="A40" s="368"/>
      <c r="B40" s="355"/>
      <c r="C40" s="360"/>
      <c r="D40" s="361"/>
      <c r="E40" s="357"/>
      <c r="F40" s="357"/>
      <c r="G40" s="357"/>
      <c r="H40" s="355"/>
      <c r="I40" s="345"/>
      <c r="J40" s="369"/>
    </row>
    <row r="41" spans="1:10" s="325" customFormat="1" ht="13.5" customHeight="1" x14ac:dyDescent="0.2">
      <c r="A41" s="368"/>
      <c r="B41" s="355"/>
      <c r="C41" s="362" t="s">
        <v>20</v>
      </c>
      <c r="D41" s="340" t="s">
        <v>1</v>
      </c>
      <c r="E41" s="592"/>
      <c r="F41" s="592"/>
      <c r="G41" s="592"/>
      <c r="H41" s="344"/>
      <c r="I41" s="593">
        <f>I43+I45</f>
        <v>0</v>
      </c>
      <c r="J41" s="369"/>
    </row>
    <row r="42" spans="1:10" s="306" customFormat="1" ht="9" customHeight="1" x14ac:dyDescent="0.2">
      <c r="A42" s="389"/>
      <c r="B42" s="390"/>
      <c r="C42" s="391"/>
      <c r="D42" s="390"/>
      <c r="E42" s="392"/>
      <c r="F42" s="392"/>
      <c r="G42" s="392"/>
      <c r="H42" s="390"/>
      <c r="I42" s="393"/>
      <c r="J42" s="394"/>
    </row>
    <row r="43" spans="1:10" s="325" customFormat="1" ht="13.5" customHeight="1" x14ac:dyDescent="0.2">
      <c r="A43" s="368"/>
      <c r="B43" s="355"/>
      <c r="C43" s="356" t="s">
        <v>428</v>
      </c>
      <c r="D43" s="355" t="s">
        <v>2</v>
      </c>
      <c r="E43" s="357"/>
      <c r="F43" s="357"/>
      <c r="G43" s="357"/>
      <c r="H43" s="355"/>
      <c r="I43" s="345">
        <f>'A4-pM'!G16</f>
        <v>0</v>
      </c>
      <c r="J43" s="369"/>
    </row>
    <row r="44" spans="1:10" s="306" customFormat="1" ht="9" customHeight="1" x14ac:dyDescent="0.2">
      <c r="A44" s="389"/>
      <c r="B44" s="390"/>
      <c r="C44" s="391"/>
      <c r="D44" s="390"/>
      <c r="E44" s="392"/>
      <c r="F44" s="392"/>
      <c r="G44" s="392"/>
      <c r="H44" s="390"/>
      <c r="I44" s="393"/>
      <c r="J44" s="394"/>
    </row>
    <row r="45" spans="1:10" s="325" customFormat="1" ht="13.5" customHeight="1" x14ac:dyDescent="0.2">
      <c r="A45" s="368"/>
      <c r="B45" s="355"/>
      <c r="C45" s="356" t="s">
        <v>429</v>
      </c>
      <c r="D45" s="355" t="s">
        <v>333</v>
      </c>
      <c r="E45" s="357"/>
      <c r="F45" s="357"/>
      <c r="G45" s="357"/>
      <c r="H45" s="355"/>
      <c r="I45" s="345">
        <f>'A4-pM'!G29</f>
        <v>0</v>
      </c>
      <c r="J45" s="369"/>
    </row>
    <row r="46" spans="1:10" s="325" customFormat="1" ht="9" customHeight="1" x14ac:dyDescent="0.2">
      <c r="A46" s="368"/>
      <c r="B46" s="355"/>
      <c r="C46" s="356"/>
      <c r="D46" s="355"/>
      <c r="E46" s="355"/>
      <c r="F46" s="355"/>
      <c r="G46" s="355"/>
      <c r="H46" s="355"/>
      <c r="I46" s="345"/>
      <c r="J46" s="369"/>
    </row>
    <row r="47" spans="1:10" s="325" customFormat="1" ht="13.5" customHeight="1" x14ac:dyDescent="0.2">
      <c r="A47" s="368"/>
      <c r="B47" s="355"/>
      <c r="C47" s="362" t="s">
        <v>21</v>
      </c>
      <c r="D47" s="340" t="s">
        <v>8</v>
      </c>
      <c r="E47" s="344"/>
      <c r="F47" s="344"/>
      <c r="G47" s="344"/>
      <c r="H47" s="344"/>
      <c r="I47" s="593">
        <f>'A5-öM'!G15</f>
        <v>0</v>
      </c>
      <c r="J47" s="369"/>
    </row>
    <row r="48" spans="1:10" s="324" customFormat="1" ht="13.5" customHeight="1" x14ac:dyDescent="0.2">
      <c r="A48" s="385"/>
      <c r="B48" s="361"/>
      <c r="C48" s="360"/>
      <c r="D48" s="361"/>
      <c r="E48" s="361"/>
      <c r="F48" s="361"/>
      <c r="G48" s="361"/>
      <c r="H48" s="361"/>
      <c r="I48" s="358"/>
      <c r="J48" s="386"/>
    </row>
    <row r="49" spans="1:10" s="387" customFormat="1" ht="13.5" customHeight="1" x14ac:dyDescent="0.2">
      <c r="A49" s="385"/>
      <c r="B49" s="361"/>
      <c r="C49" s="360"/>
      <c r="D49" s="361"/>
      <c r="E49" s="361"/>
      <c r="F49" s="361"/>
      <c r="G49" s="361"/>
      <c r="H49" s="361"/>
      <c r="I49" s="358"/>
      <c r="J49" s="386"/>
    </row>
    <row r="50" spans="1:10" s="324" customFormat="1" ht="13.5" customHeight="1" x14ac:dyDescent="0.2">
      <c r="A50" s="385"/>
      <c r="B50" s="600" t="s">
        <v>614</v>
      </c>
      <c r="C50" s="595"/>
      <c r="D50" s="595"/>
      <c r="E50" s="595"/>
      <c r="F50" s="595"/>
      <c r="G50" s="595"/>
      <c r="H50" s="598"/>
      <c r="I50" s="597">
        <f>I33-I39</f>
        <v>0</v>
      </c>
      <c r="J50" s="386"/>
    </row>
    <row r="51" spans="1:10" s="324" customFormat="1" ht="13.5" customHeight="1" x14ac:dyDescent="0.2">
      <c r="A51" s="385"/>
      <c r="B51" s="361"/>
      <c r="C51" s="360"/>
      <c r="D51" s="361"/>
      <c r="E51" s="361"/>
      <c r="F51" s="361"/>
      <c r="G51" s="361"/>
      <c r="H51" s="361"/>
      <c r="I51" s="358"/>
      <c r="J51" s="386"/>
    </row>
    <row r="52" spans="1:10" s="325" customFormat="1" ht="13.5" customHeight="1" x14ac:dyDescent="0.2">
      <c r="A52" s="337"/>
      <c r="B52" s="327"/>
      <c r="C52" s="359"/>
      <c r="D52" s="327"/>
      <c r="E52" s="327"/>
      <c r="F52" s="327"/>
      <c r="G52" s="327"/>
      <c r="H52" s="327"/>
      <c r="I52" s="333"/>
      <c r="J52" s="338"/>
    </row>
    <row r="53" spans="1:10" ht="13.5" customHeight="1" thickBot="1" x14ac:dyDescent="0.3">
      <c r="A53" s="370"/>
      <c r="B53" s="181" t="s">
        <v>12</v>
      </c>
      <c r="C53" s="182"/>
      <c r="D53" s="181"/>
      <c r="E53" s="181"/>
      <c r="F53" s="181"/>
      <c r="G53" s="181"/>
      <c r="H53" s="181"/>
      <c r="I53" s="183">
        <f>I39+I50</f>
        <v>0</v>
      </c>
      <c r="J53" s="298"/>
    </row>
    <row r="54" spans="1:10" ht="13.5" customHeight="1" thickTop="1" thickBot="1" x14ac:dyDescent="0.3">
      <c r="A54" s="371"/>
      <c r="B54" s="372"/>
      <c r="C54" s="373"/>
      <c r="D54" s="372"/>
      <c r="E54" s="372"/>
      <c r="F54" s="372"/>
      <c r="G54" s="372"/>
      <c r="H54" s="372"/>
      <c r="I54" s="374"/>
      <c r="J54" s="375"/>
    </row>
    <row r="55" spans="1:10" ht="13.5" customHeight="1" x14ac:dyDescent="0.25">
      <c r="A55" s="404"/>
      <c r="B55" s="327"/>
      <c r="C55" s="359"/>
      <c r="D55" s="327"/>
      <c r="E55" s="327"/>
      <c r="F55" s="327"/>
      <c r="G55" s="327"/>
      <c r="H55" s="327"/>
      <c r="I55" s="333"/>
      <c r="J55" s="327"/>
    </row>
    <row r="56" spans="1:10" ht="13.5" customHeight="1" x14ac:dyDescent="0.25">
      <c r="A56" s="327"/>
      <c r="B56" s="327"/>
      <c r="C56" s="359"/>
      <c r="D56" s="327"/>
      <c r="E56" s="327"/>
      <c r="F56" s="327"/>
      <c r="G56" s="327"/>
      <c r="H56" s="327"/>
      <c r="I56" s="333"/>
      <c r="J56" s="327"/>
    </row>
    <row r="57" spans="1:10" ht="13.5" customHeight="1" x14ac:dyDescent="0.25">
      <c r="A57" s="327"/>
      <c r="B57" s="327"/>
      <c r="C57" s="359"/>
      <c r="D57" s="327"/>
      <c r="E57" s="327"/>
      <c r="F57" s="327"/>
      <c r="G57" s="327"/>
      <c r="H57" s="327"/>
      <c r="I57" s="333"/>
      <c r="J57" s="327"/>
    </row>
    <row r="58" spans="1:10" ht="13.5" customHeight="1" x14ac:dyDescent="0.25">
      <c r="A58" s="783"/>
      <c r="B58" s="783"/>
      <c r="C58" s="783"/>
      <c r="D58" s="783"/>
      <c r="E58" s="396"/>
      <c r="F58" s="396"/>
      <c r="G58" s="355"/>
      <c r="H58" s="783"/>
      <c r="I58" s="783"/>
      <c r="J58" s="783"/>
    </row>
    <row r="59" spans="1:10" ht="13.5" customHeight="1" x14ac:dyDescent="0.25">
      <c r="A59" s="784"/>
      <c r="B59" s="784"/>
      <c r="C59" s="784"/>
      <c r="D59" s="784"/>
      <c r="E59" s="785">
        <f ca="1">'Seite 1'!G16</f>
        <v>45671</v>
      </c>
      <c r="F59" s="786"/>
      <c r="G59" s="401"/>
      <c r="H59" s="784"/>
      <c r="I59" s="784"/>
      <c r="J59" s="784"/>
    </row>
    <row r="60" spans="1:10" s="305" customFormat="1" ht="27" customHeight="1" x14ac:dyDescent="0.25">
      <c r="A60" s="384" t="s">
        <v>204</v>
      </c>
      <c r="C60" s="304"/>
      <c r="F60" s="590"/>
      <c r="G60" s="590"/>
      <c r="H60" s="781" t="s">
        <v>519</v>
      </c>
      <c r="I60" s="782"/>
      <c r="J60" s="782"/>
    </row>
    <row r="61" spans="1:10" s="305" customFormat="1" ht="13.5" customHeight="1" x14ac:dyDescent="0.25">
      <c r="C61" s="304"/>
      <c r="I61" s="303"/>
    </row>
    <row r="62" spans="1:10" s="305" customFormat="1" ht="13.5" customHeight="1" x14ac:dyDescent="0.25">
      <c r="A62" s="283" t="s">
        <v>520</v>
      </c>
      <c r="I62" s="303"/>
    </row>
    <row r="63" spans="1:10" ht="13.5" customHeight="1" x14ac:dyDescent="0.25"/>
    <row r="64" spans="1:10" ht="13.5" customHeight="1" x14ac:dyDescent="0.25"/>
    <row r="65" ht="13.5" customHeight="1" x14ac:dyDescent="0.25"/>
    <row r="66" ht="13.5" customHeight="1" x14ac:dyDescent="0.25"/>
    <row r="67" ht="13.5" customHeight="1" x14ac:dyDescent="0.25"/>
    <row r="68" ht="13.5" customHeight="1" x14ac:dyDescent="0.25"/>
    <row r="69" ht="13.5" customHeight="1" x14ac:dyDescent="0.25"/>
    <row r="70" ht="13.5" customHeight="1" x14ac:dyDescent="0.25"/>
    <row r="71" ht="13.5" customHeight="1" x14ac:dyDescent="0.25"/>
    <row r="72" ht="13.5" customHeight="1" x14ac:dyDescent="0.25"/>
    <row r="73" ht="13.5" customHeight="1" x14ac:dyDescent="0.25"/>
    <row r="74" ht="13.5" customHeight="1" x14ac:dyDescent="0.25"/>
    <row r="75" ht="13.5" customHeight="1" x14ac:dyDescent="0.25"/>
    <row r="76" ht="13.5" customHeight="1" x14ac:dyDescent="0.25"/>
    <row r="77" ht="13.5" customHeight="1" x14ac:dyDescent="0.25"/>
    <row r="78" ht="13.5" customHeight="1" x14ac:dyDescent="0.25"/>
    <row r="79" ht="13.5" customHeight="1" x14ac:dyDescent="0.25"/>
    <row r="80" ht="13.5" customHeight="1" x14ac:dyDescent="0.25"/>
    <row r="81" ht="13.5" customHeight="1" x14ac:dyDescent="0.25"/>
    <row r="82" ht="13.5" customHeight="1" x14ac:dyDescent="0.25"/>
    <row r="83" ht="13.5" customHeight="1" x14ac:dyDescent="0.25"/>
    <row r="84" ht="13.5" customHeight="1" x14ac:dyDescent="0.25"/>
    <row r="85" ht="13.5" customHeight="1" x14ac:dyDescent="0.25"/>
    <row r="86" ht="13.5" customHeight="1" x14ac:dyDescent="0.25"/>
    <row r="87" ht="13.5" customHeight="1" x14ac:dyDescent="0.25"/>
    <row r="88" ht="13.5" customHeight="1" x14ac:dyDescent="0.25"/>
    <row r="89" ht="13.5" customHeight="1" x14ac:dyDescent="0.25"/>
    <row r="90" ht="13.5" customHeight="1" x14ac:dyDescent="0.25"/>
    <row r="91" ht="13.5" customHeight="1" x14ac:dyDescent="0.25"/>
    <row r="92" ht="13.5" customHeight="1" x14ac:dyDescent="0.25"/>
    <row r="93" ht="13.5" customHeight="1" x14ac:dyDescent="0.25"/>
    <row r="94" ht="13.5" customHeight="1" x14ac:dyDescent="0.25"/>
  </sheetData>
  <sheetProtection algorithmName="SHA-512" hashValue="kgU+uNiuuZMB8RYrDb8zGJ7BJo8P79b3+RzpQLqVWxw1lNmjm+lxdD7VhBrXE/kT2UAsDLMABRV4Wg//q1l4Tw==" saltValue="lmoO2sZ9LXSYenDQO8oxgA==" spinCount="100000" sheet="1" selectLockedCells="1"/>
  <customSheetViews>
    <customSheetView guid="{CB0F96DD-44E5-44A4-860F-548ECBB436AE}" scale="80" showPageBreaks="1" printArea="1">
      <selection activeCell="A63" sqref="A63:D64"/>
      <colBreaks count="1" manualBreakCount="1">
        <brk id="10" max="1048575" man="1"/>
      </colBreaks>
      <pageMargins left="0.78740157480314965" right="0.62992125984251968" top="0.39370078740157483" bottom="0.6692913385826772" header="0.31496062992125984" footer="0.31496062992125984"/>
      <pageSetup paperSize="9" scale="89" orientation="portrait" r:id="rId1"/>
      <headerFooter>
        <oddFooter>&amp;L&amp;8Antrag auf Förderung 
Landkreis Altenburger Land&amp;C&amp;8&amp;A&amp;R&amp;8Datum der Antragstellung &amp;D</oddFooter>
      </headerFooter>
    </customSheetView>
    <customSheetView guid="{64EDB8CB-9FAE-442C-BA10-2255566A9D15}" scale="80" showPageBreaks="1" printArea="1">
      <selection activeCell="A63" sqref="A63:D64"/>
      <colBreaks count="1" manualBreakCount="1">
        <brk id="10" max="1048575" man="1"/>
      </colBreaks>
      <pageMargins left="0.78740157480314965" right="0.62992125984251968" top="0.39370078740157483" bottom="0.6692913385826772" header="0.31496062992125984" footer="0.31496062992125984"/>
      <pageSetup paperSize="9" scale="89" orientation="portrait" r:id="rId2"/>
      <headerFooter>
        <oddFooter>&amp;L&amp;8Antrag auf Förderung 
Landkreis Altenburger Land&amp;C&amp;8&amp;A&amp;R&amp;8Datum der Antragstellung &amp;D</oddFooter>
      </headerFooter>
    </customSheetView>
  </customSheetViews>
  <mergeCells count="4">
    <mergeCell ref="H60:J60"/>
    <mergeCell ref="H58:J59"/>
    <mergeCell ref="E59:F59"/>
    <mergeCell ref="A58:D59"/>
  </mergeCells>
  <pageMargins left="0.78740157480314965" right="0.62992125984251968" top="0.39370078740157483" bottom="0.6692913385826772" header="0.31496062992125984" footer="0.31496062992125984"/>
  <pageSetup paperSize="9" scale="89" orientation="portrait" r:id="rId3"/>
  <headerFooter>
    <oddFooter>&amp;L&amp;8Antrag auf Förderung 
Landkreis Altenburger Land&amp;C&amp;8&amp;A&amp;R&amp;8Datum der Antragstellung &amp;D</oddFooter>
  </headerFooter>
  <colBreaks count="1" manualBreakCount="1">
    <brk id="10" max="1048575" man="1"/>
  </colBreaks>
  <ignoredErrors>
    <ignoredError sqref="E5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S24"/>
  <sheetViews>
    <sheetView showGridLines="0" showRowColHeaders="0" zoomScaleNormal="100" workbookViewId="0">
      <selection activeCell="D5" sqref="D5"/>
    </sheetView>
  </sheetViews>
  <sheetFormatPr baseColWidth="10" defaultRowHeight="23.25" x14ac:dyDescent="0.35"/>
  <cols>
    <col min="1" max="1" width="4.85546875" customWidth="1"/>
    <col min="2" max="2" width="27" style="57" customWidth="1"/>
    <col min="3" max="3" width="54.7109375" style="57" bestFit="1" customWidth="1"/>
    <col min="7" max="7" width="11.42578125" customWidth="1"/>
    <col min="8" max="9" width="3" style="69" customWidth="1"/>
    <col min="10" max="10" width="18.42578125" customWidth="1"/>
  </cols>
  <sheetData>
    <row r="1" spans="1:19" s="28" customFormat="1" ht="18.75" x14ac:dyDescent="0.3">
      <c r="A1" s="139" t="s">
        <v>324</v>
      </c>
      <c r="B1" s="64"/>
      <c r="G1" s="203" t="s">
        <v>85</v>
      </c>
      <c r="H1" s="122"/>
      <c r="I1" s="406"/>
      <c r="J1" s="202" t="str">
        <f>IF('Seite 1'!G17="","",'Seite 1'!G17)</f>
        <v/>
      </c>
      <c r="K1" s="6"/>
      <c r="L1" s="6"/>
      <c r="M1" s="5"/>
      <c r="S1" s="6"/>
    </row>
    <row r="2" spans="1:19" ht="7.5" customHeight="1" thickBot="1" x14ac:dyDescent="0.4"/>
    <row r="3" spans="1:19" s="68" customFormat="1" ht="32.25" customHeight="1" x14ac:dyDescent="0.25">
      <c r="A3" s="65" t="s">
        <v>311</v>
      </c>
      <c r="B3" s="66" t="s">
        <v>309</v>
      </c>
      <c r="C3" s="66" t="s">
        <v>24</v>
      </c>
      <c r="D3" s="787" t="s">
        <v>310</v>
      </c>
      <c r="E3" s="787"/>
      <c r="F3" s="787"/>
      <c r="G3" s="787"/>
      <c r="H3" s="70"/>
      <c r="I3" s="70"/>
      <c r="J3" s="67" t="s">
        <v>325</v>
      </c>
    </row>
    <row r="4" spans="1:19" ht="36.75" customHeight="1" x14ac:dyDescent="0.25">
      <c r="A4" s="602"/>
      <c r="B4" s="608"/>
      <c r="C4" s="608"/>
      <c r="D4" s="601" t="s">
        <v>617</v>
      </c>
      <c r="E4" s="601" t="s">
        <v>615</v>
      </c>
      <c r="F4" s="601" t="s">
        <v>618</v>
      </c>
      <c r="G4" s="630" t="s">
        <v>619</v>
      </c>
      <c r="H4" s="71"/>
      <c r="I4" s="71"/>
      <c r="J4" s="58"/>
    </row>
    <row r="5" spans="1:19" ht="22.5" customHeight="1" x14ac:dyDescent="0.25">
      <c r="A5" s="603">
        <v>1</v>
      </c>
      <c r="B5" s="609" t="str">
        <f>IF('A1-P1'!E$6="","",'A1-P1'!E$6)</f>
        <v/>
      </c>
      <c r="C5" s="609" t="str">
        <f>IF('A1-P1'!E$8="","",'A1-P1'!E$8)</f>
        <v/>
      </c>
      <c r="D5" s="617">
        <f>IF('A1-P1'!I28&gt;0,'A1-P1'!I28/'A1-P1'!I22,0)+IF('A1-P1'!E117&gt;0,'A1-P1'!E117,0)+IF('A1-P1'!F117&gt;0,'A1-P1'!F117,0)</f>
        <v>0</v>
      </c>
      <c r="E5" s="617">
        <f>'A1-P1'!I28/'A1-P1'!I22*'A1-P1'!I30</f>
        <v>0</v>
      </c>
      <c r="F5" s="617">
        <f>'A1-P1'!I28/'A1-P1'!I22*'A1-P1'!I32</f>
        <v>0</v>
      </c>
      <c r="G5" s="617">
        <f>IF('A1-P1'!I28&gt;0,ROUND(ROUND(DAYS360('A1-P1'!F20,'A1-P1'!I20+1,TRUE)/30,1)*'A1-P1'!I28/'A1-P1'!I22/12,3),0)+IF('A1-P1'!E117&gt;0,'A1-P1'!E117,0)+IF('A1-P1'!F117&gt;0,'A1-P1'!F117,0)</f>
        <v>0</v>
      </c>
      <c r="H5" s="204" t="str">
        <f>IF('A1-P1'!I108&gt;0,"H","")</f>
        <v/>
      </c>
      <c r="I5" s="204" t="str">
        <f>IF('A1-P1'!I89&gt;0,"G","")</f>
        <v/>
      </c>
      <c r="J5" s="60">
        <f>ROUND('A1-P1'!M65+'A1-P1'!M89+'A1-P1'!M108,2)</f>
        <v>0</v>
      </c>
      <c r="K5" s="413"/>
    </row>
    <row r="6" spans="1:19" ht="22.5" customHeight="1" x14ac:dyDescent="0.25">
      <c r="A6" s="603">
        <v>2</v>
      </c>
      <c r="B6" s="609" t="str">
        <f>IF('A1-P2'!E$6="","",'A1-P2'!E$6)</f>
        <v/>
      </c>
      <c r="C6" s="609" t="str">
        <f>IF('A1-P2'!E$8="","",'A1-P2'!E$8)</f>
        <v/>
      </c>
      <c r="D6" s="617">
        <f>IF('A1-P2'!I28&gt;0,'A1-P2'!I28/'A1-P2'!I22,0)+IF('A1-P2'!E117&gt;0,'A1-P2'!E117,0)+IF('A1-P2'!F117&gt;0,'A1-P2'!F117,0)</f>
        <v>0</v>
      </c>
      <c r="E6" s="617">
        <f>'A1-P2'!I28/'A1-P2'!I22*'A1-P2'!I30</f>
        <v>0</v>
      </c>
      <c r="F6" s="617">
        <f>'A1-P2'!I28/'A1-P2'!I22*'A1-P2'!I32</f>
        <v>0</v>
      </c>
      <c r="G6" s="617">
        <f>IF('A1-P2'!I28&gt;0,ROUND(ROUND(DAYS360('A1-P2'!F20,'A1-P2'!I20+1,TRUE)/30,1)*'A1-P2'!I28/'A1-P2'!I22/12,3),0)+IF('A1-P2'!E117&gt;0,'A1-P2'!E117,0)+IF('A1-P2'!F117&gt;0,'A1-P2'!F117,0)</f>
        <v>0</v>
      </c>
      <c r="H6" s="204" t="str">
        <f>IF('A1-P2'!I108&gt;0,"H","")</f>
        <v/>
      </c>
      <c r="I6" s="204" t="str">
        <f>IF('A1-P2'!I89&gt;0,"G","")</f>
        <v/>
      </c>
      <c r="J6" s="60">
        <f>ROUND('A1-P2'!M65+'A1-P2'!M89+'A1-P2'!M108,2)</f>
        <v>0</v>
      </c>
      <c r="K6" s="413"/>
    </row>
    <row r="7" spans="1:19" ht="22.5" customHeight="1" x14ac:dyDescent="0.25">
      <c r="A7" s="603">
        <v>3</v>
      </c>
      <c r="B7" s="609" t="str">
        <f>IF('A1-P3'!E$6="","",'A1-P3'!E$6)</f>
        <v/>
      </c>
      <c r="C7" s="609" t="str">
        <f>IF('A1-P3'!E$8="","",'A1-P3'!E$8)</f>
        <v/>
      </c>
      <c r="D7" s="617">
        <f>IF('A1-P3'!I28&gt;0,'A1-P3'!I28/'A1-P3'!I22,0)+IF('A1-P3'!E117&gt;0,'A1-P3'!E117,0)+IF('A1-P3'!F117&gt;0,'A1-P3'!F117,0)</f>
        <v>0</v>
      </c>
      <c r="E7" s="617">
        <f>'A1-P3'!I28/'A1-P3'!I22*'A1-P3'!I30</f>
        <v>0</v>
      </c>
      <c r="F7" s="617">
        <f>'A1-P3'!I28/'A1-P3'!I22*'A1-P3'!I32</f>
        <v>0</v>
      </c>
      <c r="G7" s="617">
        <f>IF('A1-P3'!I28&gt;0,ROUND(ROUND(DAYS360('A1-P3'!F20,'A1-P3'!I20+1,TRUE)/30,1)*'A1-P3'!I28/'A1-P3'!I22/12,3),0)+IF('A1-P3'!E117&gt;0,'A1-P3'!E117,0)+IF('A1-P3'!F117&gt;0,'A1-P3'!F117,0)</f>
        <v>0</v>
      </c>
      <c r="H7" s="204" t="str">
        <f>IF('A1-P3'!I108&gt;0,"H","")</f>
        <v/>
      </c>
      <c r="I7" s="204" t="str">
        <f>IF('A1-P3'!I89&gt;0,"G","")</f>
        <v/>
      </c>
      <c r="J7" s="60">
        <f>ROUND('A1-P3'!M65+'A1-P3'!M89+'A1-P3'!M108,2)</f>
        <v>0</v>
      </c>
      <c r="K7" s="413"/>
    </row>
    <row r="8" spans="1:19" ht="22.5" customHeight="1" x14ac:dyDescent="0.25">
      <c r="A8" s="603">
        <v>4</v>
      </c>
      <c r="B8" s="609" t="str">
        <f>IF('A1-P4'!E$6="","",'A1-P4'!E$6)</f>
        <v/>
      </c>
      <c r="C8" s="609" t="str">
        <f>IF('A1-P4'!E$8="","",'A1-P4'!E$8)</f>
        <v/>
      </c>
      <c r="D8" s="617">
        <f>IF('A1-P4'!I28&gt;0,'A1-P4'!I28/'A1-P4'!I22,0)+IF('A1-P4'!E117&gt;0,'A1-P4'!E117,0)+IF('A1-P4'!F117&gt;0,'A1-P4'!F117,0)</f>
        <v>0</v>
      </c>
      <c r="E8" s="617">
        <f>'A1-P4'!I28/'A1-P4'!I22*'A1-P4'!I30</f>
        <v>0</v>
      </c>
      <c r="F8" s="617">
        <f>'A1-P4'!I28/'A1-P4'!I22*'A1-P4'!I32</f>
        <v>0</v>
      </c>
      <c r="G8" s="617">
        <f>IF('A1-P4'!I28&gt;0,ROUND(ROUND(DAYS360('A1-P4'!F20,'A1-P4'!I20+1,TRUE)/30,1)*'A1-P4'!I28/'A1-P4'!I22/12,3),0)+IF('A1-P4'!E117&gt;0,'A1-P4'!E117,0)+IF('A1-P4'!F117&gt;0,'A1-P4'!F117,0)</f>
        <v>0</v>
      </c>
      <c r="H8" s="204" t="str">
        <f>IF('A1-P4'!I108&gt;0,"H","")</f>
        <v/>
      </c>
      <c r="I8" s="204" t="str">
        <f>IF('A1-P4'!I89&gt;0,"G","")</f>
        <v/>
      </c>
      <c r="J8" s="60">
        <f>ROUND('A1-P4'!M65+'A1-P4'!M89+'A1-P4'!M108,2)</f>
        <v>0</v>
      </c>
      <c r="K8" s="413"/>
    </row>
    <row r="9" spans="1:19" ht="22.5" customHeight="1" x14ac:dyDescent="0.25">
      <c r="A9" s="603">
        <v>5</v>
      </c>
      <c r="B9" s="609" t="str">
        <f>IF('A1-P5'!E$6="","",'A1-P5'!E$6)</f>
        <v/>
      </c>
      <c r="C9" s="609" t="str">
        <f>IF('A1-P5'!E$8="","",'A1-P5'!E$8)</f>
        <v/>
      </c>
      <c r="D9" s="617">
        <f>IF('A1-P5'!I28&gt;0,'A1-P5'!I28/'A1-P5'!I22,0)+IF('A1-P5'!E117&gt;0,'A1-P5'!E117,0)+IF('A1-P5'!F117&gt;0,'A1-P5'!F117,0)</f>
        <v>0</v>
      </c>
      <c r="E9" s="617">
        <f>'A1-P5'!I28/'A1-P5'!I22*'A1-P5'!I30</f>
        <v>0</v>
      </c>
      <c r="F9" s="617">
        <f>'A1-P5'!I28/'A1-P5'!I22*'A1-P5'!I32</f>
        <v>0</v>
      </c>
      <c r="G9" s="617">
        <f>IF('A1-P5'!I28&gt;0,ROUND(ROUND(DAYS360('A1-P5'!F20,'A1-P5'!I20+1,TRUE)/30,1)*'A1-P5'!I28/'A1-P5'!I22/12,3),0)+IF('A1-P5'!E117&gt;0,'A1-P5'!E117,0)+IF('A1-P5'!F117&gt;0,'A1-P5'!F117,0)</f>
        <v>0</v>
      </c>
      <c r="H9" s="204" t="str">
        <f>IF('A1-P5'!I108&gt;0,"H","")</f>
        <v/>
      </c>
      <c r="I9" s="204" t="str">
        <f>IF('A1-P5'!I89&gt;0,"G","")</f>
        <v/>
      </c>
      <c r="J9" s="60">
        <f>ROUND('A1-P5'!M65+'A1-P5'!M89+'A1-P5'!M108,2)</f>
        <v>0</v>
      </c>
      <c r="K9" s="413"/>
    </row>
    <row r="10" spans="1:19" ht="22.5" customHeight="1" x14ac:dyDescent="0.25">
      <c r="A10" s="603">
        <v>6</v>
      </c>
      <c r="B10" s="609" t="str">
        <f>IF('A1-P6'!E$6="","",'A1-P6'!E$6)</f>
        <v/>
      </c>
      <c r="C10" s="609" t="str">
        <f>IF('A1-P6'!E$8="","",'A1-P6'!E$8)</f>
        <v/>
      </c>
      <c r="D10" s="617">
        <f>IF('A1-P6'!I28&gt;0,'A1-P6'!I28/'A1-P6'!I22,0)+IF('A1-P6'!E117&gt;0,'A1-P6'!E117,0)+IF('A1-P6'!F117&gt;0,'A1-P6'!F117,0)</f>
        <v>0</v>
      </c>
      <c r="E10" s="617">
        <f>'A1-P6'!I28/'A1-P6'!I22*'A1-P6'!I30</f>
        <v>0</v>
      </c>
      <c r="F10" s="617">
        <f>'A1-P6'!I28/'A1-P6'!I22*'A1-P6'!I32</f>
        <v>0</v>
      </c>
      <c r="G10" s="617">
        <f>IF('A1-P6'!I28&gt;0,ROUND(ROUND(DAYS360('A1-P6'!F20,'A1-P6'!I20+1,TRUE)/30,1)*'A1-P6'!I28/'A1-P6'!I22/12,3),0)+IF('A1-P6'!E117&gt;0,'A1-P6'!E117,0)+IF('A1-P6'!F117&gt;0,'A1-P6'!F117,0)</f>
        <v>0</v>
      </c>
      <c r="H10" s="204" t="str">
        <f>IF('A1-P6'!I108&gt;0,"H","")</f>
        <v/>
      </c>
      <c r="I10" s="204" t="str">
        <f>IF('A1-P6'!I89&gt;0,"G","")</f>
        <v/>
      </c>
      <c r="J10" s="60">
        <f>ROUND('A1-P6'!M65+'A1-P6'!M89+'A1-P6'!M108,2)</f>
        <v>0</v>
      </c>
      <c r="K10" s="413"/>
    </row>
    <row r="11" spans="1:19" ht="22.5" customHeight="1" x14ac:dyDescent="0.25">
      <c r="A11" s="603">
        <v>7</v>
      </c>
      <c r="B11" s="609" t="str">
        <f>IF('A1-P7'!E$6="","",'A1-P7'!E$6)</f>
        <v/>
      </c>
      <c r="C11" s="609" t="str">
        <f>IF('A1-P7'!E$8="","",'A1-P7'!E$8)</f>
        <v/>
      </c>
      <c r="D11" s="617">
        <f>IF('A1-P7'!I28&gt;0,'A1-P7'!I28/'A1-P7'!I22,0)+IF('A1-P7'!E117&gt;0,'A1-P7'!E117,0)+IF('A1-P7'!F117&gt;0,'A1-P7'!F117,0)</f>
        <v>0</v>
      </c>
      <c r="E11" s="617">
        <f>'A1-P7'!I28/'A1-P7'!I22*'A1-P7'!I30</f>
        <v>0</v>
      </c>
      <c r="F11" s="617">
        <f>'A1-P7'!I28/'A1-P7'!I22*'A1-P7'!I32</f>
        <v>0</v>
      </c>
      <c r="G11" s="617">
        <f>IF('A1-P7'!I28&gt;0,ROUND(ROUND(DAYS360('A1-P7'!F20,'A1-P7'!I20+1,TRUE)/30,1)*'A1-P7'!I28/'A1-P7'!I22/12,3),0)+IF('A1-P7'!E117&gt;0,'A1-P7'!E117,0)+IF('A1-P7'!F117&gt;0,'A1-P7'!F117,0)</f>
        <v>0</v>
      </c>
      <c r="H11" s="204" t="str">
        <f>IF('A1-P7'!I108&gt;0,"H","")</f>
        <v/>
      </c>
      <c r="I11" s="204" t="str">
        <f>IF('A1-P7'!I89&gt;0,"G","")</f>
        <v/>
      </c>
      <c r="J11" s="60">
        <f>ROUND('A1-P7'!M65+'A1-P7'!M89+'A1-P7'!M108,2)</f>
        <v>0</v>
      </c>
      <c r="K11" s="413"/>
    </row>
    <row r="12" spans="1:19" ht="22.5" customHeight="1" x14ac:dyDescent="0.25">
      <c r="A12" s="603">
        <v>8</v>
      </c>
      <c r="B12" s="609" t="str">
        <f>IF('A1-P8'!E$6="","",'A1-P8'!E$6)</f>
        <v/>
      </c>
      <c r="C12" s="609" t="str">
        <f>IF('A1-P8'!E$8="","",'A1-P8'!E$8)</f>
        <v/>
      </c>
      <c r="D12" s="617">
        <f>IF('A1-P8'!I28&gt;0,'A1-P8'!I28/'A1-P8'!I22,0)+IF('A1-P8'!E117&gt;0,'A1-P8'!E117,0)+IF('A1-P8'!F117&gt;0,'A1-P8'!F117,0)</f>
        <v>0</v>
      </c>
      <c r="E12" s="617">
        <f>'A1-P8'!I28/'A1-P8'!I22*'A1-P8'!I30</f>
        <v>0</v>
      </c>
      <c r="F12" s="617">
        <f>'A1-P8'!I28/'A1-P8'!I22*'A1-P8'!I32</f>
        <v>0</v>
      </c>
      <c r="G12" s="617">
        <f>IF('A1-P8'!I28&gt;0,ROUND(ROUND(DAYS360('A1-P8'!F20,'A1-P8'!I20+1,TRUE)/30,1)*'A1-P8'!I28/'A1-P8'!I22/12,3),0)+IF('A1-P8'!E117&gt;0,'A1-P8'!E117,0)+IF('A1-P8'!F117&gt;0,'A1-P8'!F117,0)</f>
        <v>0</v>
      </c>
      <c r="H12" s="204" t="str">
        <f>IF('A1-P8'!I108&gt;0,"H","")</f>
        <v/>
      </c>
      <c r="I12" s="204" t="str">
        <f>IF('A1-P8'!I89&gt;0,"G","")</f>
        <v/>
      </c>
      <c r="J12" s="60">
        <f>ROUND('A1-P8'!M65+'A1-P8'!M89+'A1-P8'!M108,2)</f>
        <v>0</v>
      </c>
      <c r="K12" s="413"/>
    </row>
    <row r="13" spans="1:19" ht="22.5" customHeight="1" x14ac:dyDescent="0.25">
      <c r="A13" s="603">
        <v>9</v>
      </c>
      <c r="B13" s="609" t="str">
        <f>IF('A1-P9'!E$6="","",'A1-P9'!E$6)</f>
        <v/>
      </c>
      <c r="C13" s="609" t="str">
        <f>IF('A1-P9'!E$8="","",'A1-P9'!E$8)</f>
        <v/>
      </c>
      <c r="D13" s="617">
        <f>IF('A1-P9'!I28&gt;0,'A1-P9'!I28/'A1-P9'!I22,0)+IF('A1-P9'!E117&gt;0,'A1-P9'!E117,0)+IF('A1-P9'!F117&gt;0,'A1-P9'!F117,0)</f>
        <v>0</v>
      </c>
      <c r="E13" s="617">
        <f>'A1-P9'!I28/'A1-P9'!I22*'A1-P9'!I30</f>
        <v>0</v>
      </c>
      <c r="F13" s="617">
        <f>'A1-P9'!I28/'A1-P9'!I22*'A1-P9'!I32</f>
        <v>0</v>
      </c>
      <c r="G13" s="617">
        <f>IF('A1-P9'!I28&gt;0,ROUND(ROUND(DAYS360('A1-P9'!F20,'A1-P9'!I20+1,TRUE)/30,1)*'A1-P9'!I28/'A1-P9'!I22/12,3),0)+IF('A1-P9'!E117&gt;0,'A1-P9'!E117,0)+IF('A1-P9'!F117&gt;0,'A1-P9'!F117,0)</f>
        <v>0</v>
      </c>
      <c r="H13" s="204" t="str">
        <f>IF('A1-P9'!I108&gt;0,"H","")</f>
        <v/>
      </c>
      <c r="I13" s="204" t="str">
        <f>IF('A1-P9'!I89&gt;0,"G","")</f>
        <v/>
      </c>
      <c r="J13" s="60">
        <f>ROUND('A1-P9'!M65+'A1-P9'!M89+'A1-P9'!M108,2)</f>
        <v>0</v>
      </c>
      <c r="K13" s="413"/>
    </row>
    <row r="14" spans="1:19" ht="22.5" customHeight="1" x14ac:dyDescent="0.25">
      <c r="A14" s="604">
        <v>10</v>
      </c>
      <c r="B14" s="610" t="str">
        <f>IF('A1-P10'!E$6="","",'A1-P10'!E$6)</f>
        <v/>
      </c>
      <c r="C14" s="610" t="str">
        <f>IF('A1-P10'!E$8="","",'A1-P10'!E$8)</f>
        <v/>
      </c>
      <c r="D14" s="618">
        <f>IF('A1-P10'!I28&gt;0,'A1-P10'!I28/'A1-P10'!I22,0)+IF('A1-P10'!E117&gt;0,'A1-P10'!E117,0)+IF('A1-P10'!F117&gt;0,'A1-P10'!F117,0)</f>
        <v>0</v>
      </c>
      <c r="E14" s="618">
        <f>'A1-P10'!I28/'A1-P10'!I22*'A1-P10'!I30</f>
        <v>0</v>
      </c>
      <c r="F14" s="618">
        <f>'A1-P10'!I28/'A1-P10'!I22*'A1-P10'!I32</f>
        <v>0</v>
      </c>
      <c r="G14" s="618">
        <f>IF('A1-P10'!I28&gt;0,ROUND(ROUND(DAYS360('A1-P10'!F20,'A1-P10'!I20+1,TRUE)/30,1)*'A1-P10'!I28/'A1-P10'!I22/12,3),0)+IF('A1-P10'!E117&gt;0,'A1-P10'!E117,0)+IF('A1-P10'!F117&gt;0,'A1-P10'!F117,0)</f>
        <v>0</v>
      </c>
      <c r="H14" s="205" t="str">
        <f>IF('A1-P10'!I108&gt;0,"H","")</f>
        <v/>
      </c>
      <c r="I14" s="205" t="str">
        <f>IF('A1-P10'!I89&gt;0,"G","")</f>
        <v/>
      </c>
      <c r="J14" s="417">
        <f>ROUND('A1-P10'!M65+'A1-P10'!M89+'A1-P10'!M108,2)</f>
        <v>0</v>
      </c>
      <c r="K14" s="413"/>
    </row>
    <row r="15" spans="1:19" ht="5.25" customHeight="1" x14ac:dyDescent="0.25">
      <c r="A15" s="605"/>
      <c r="B15" s="611"/>
      <c r="C15" s="611"/>
      <c r="D15" s="59"/>
      <c r="E15" s="59"/>
      <c r="F15" s="59"/>
      <c r="G15" s="59"/>
      <c r="H15" s="72"/>
      <c r="I15" s="72"/>
      <c r="J15" s="61"/>
    </row>
    <row r="16" spans="1:19" ht="24" thickBot="1" x14ac:dyDescent="0.3">
      <c r="A16" s="606"/>
      <c r="B16" s="612"/>
      <c r="C16" s="612"/>
      <c r="D16" s="621">
        <f>SUM(D5:D14)</f>
        <v>0</v>
      </c>
      <c r="E16" s="619">
        <f>SUM(E5:E14)</f>
        <v>0</v>
      </c>
      <c r="F16" s="619">
        <f>SUM(F5:F14)</f>
        <v>0</v>
      </c>
      <c r="G16" s="619">
        <f>SUM(G5:G14)</f>
        <v>0</v>
      </c>
      <c r="H16" s="613"/>
      <c r="I16" s="613"/>
      <c r="J16" s="62">
        <f>SUM(J5:J14)</f>
        <v>0</v>
      </c>
    </row>
    <row r="17" spans="1:11" ht="24.75" thickTop="1" thickBot="1" x14ac:dyDescent="0.3">
      <c r="A17" s="607"/>
      <c r="B17" s="614"/>
      <c r="C17" s="615" t="s">
        <v>616</v>
      </c>
      <c r="D17" s="616"/>
      <c r="E17" s="620">
        <f>IF(E16&gt;0,E16/D16,0)</f>
        <v>0</v>
      </c>
      <c r="F17" s="620">
        <f>IF(F16&gt;0,F16/D16,0)</f>
        <v>0</v>
      </c>
      <c r="G17" s="620"/>
      <c r="H17" s="407"/>
      <c r="I17" s="407"/>
      <c r="J17" s="63"/>
    </row>
    <row r="18" spans="1:11" ht="7.5" customHeight="1" x14ac:dyDescent="0.35"/>
    <row r="19" spans="1:11" ht="39" customHeight="1" x14ac:dyDescent="0.25">
      <c r="A19" s="789" t="s">
        <v>321</v>
      </c>
      <c r="B19" s="789"/>
      <c r="C19" s="789"/>
      <c r="D19" s="789"/>
      <c r="E19" s="789"/>
      <c r="F19" s="789"/>
      <c r="G19" s="789"/>
      <c r="H19" s="789"/>
      <c r="I19" s="789"/>
      <c r="J19" s="789"/>
      <c r="K19" s="137"/>
    </row>
    <row r="20" spans="1:11" ht="26.25" customHeight="1" x14ac:dyDescent="0.25">
      <c r="A20" s="788" t="s">
        <v>521</v>
      </c>
      <c r="B20" s="788"/>
      <c r="C20" s="788"/>
      <c r="D20" s="788"/>
      <c r="E20" s="788"/>
      <c r="F20" s="788"/>
      <c r="G20" s="788"/>
      <c r="H20" s="788"/>
      <c r="I20" s="788"/>
      <c r="J20" s="788"/>
      <c r="K20" s="138"/>
    </row>
    <row r="21" spans="1:11" ht="24" customHeight="1" x14ac:dyDescent="0.25">
      <c r="A21" s="788" t="s">
        <v>326</v>
      </c>
      <c r="B21" s="788"/>
      <c r="C21" s="788"/>
      <c r="D21" s="788"/>
      <c r="E21" s="788"/>
      <c r="F21" s="788"/>
      <c r="G21" s="788"/>
      <c r="H21" s="788"/>
      <c r="I21" s="788"/>
      <c r="J21" s="788"/>
      <c r="K21" s="138"/>
    </row>
    <row r="22" spans="1:11" ht="48.75" customHeight="1" x14ac:dyDescent="0.25">
      <c r="A22" s="788" t="s">
        <v>606</v>
      </c>
      <c r="B22" s="788"/>
      <c r="C22" s="788"/>
      <c r="D22" s="788"/>
      <c r="E22" s="788"/>
      <c r="F22" s="788"/>
      <c r="G22" s="788"/>
      <c r="H22" s="788"/>
      <c r="I22" s="788"/>
      <c r="J22" s="788"/>
      <c r="K22" s="138"/>
    </row>
    <row r="23" spans="1:11" ht="36.75" customHeight="1" x14ac:dyDescent="0.25">
      <c r="A23" s="788" t="s">
        <v>322</v>
      </c>
      <c r="B23" s="788"/>
      <c r="C23" s="788"/>
      <c r="D23" s="788"/>
      <c r="E23" s="788"/>
      <c r="F23" s="788"/>
      <c r="G23" s="788"/>
      <c r="H23" s="788"/>
      <c r="I23" s="788"/>
      <c r="J23" s="788"/>
      <c r="K23" s="138"/>
    </row>
    <row r="24" spans="1:11" ht="15" customHeight="1" x14ac:dyDescent="0.25">
      <c r="A24" s="788" t="s">
        <v>323</v>
      </c>
      <c r="B24" s="788"/>
      <c r="C24" s="788"/>
      <c r="D24" s="788"/>
      <c r="E24" s="788"/>
      <c r="F24" s="788"/>
      <c r="G24" s="788"/>
      <c r="H24" s="788"/>
      <c r="I24" s="788"/>
      <c r="J24" s="788"/>
      <c r="K24" s="138"/>
    </row>
  </sheetData>
  <sheetProtection sheet="1" selectLockedCells="1"/>
  <customSheetViews>
    <customSheetView guid="{CB0F96DD-44E5-44A4-860F-548ECBB436AE}" fitToPage="1">
      <selection activeCell="D4" sqref="D4"/>
      <pageMargins left="0.23622047244094491" right="0.23622047244094491" top="0.39370078740157483" bottom="0.39370078740157483" header="0.31496062992125984" footer="0.11811023622047245"/>
      <pageSetup paperSize="9" scale="98" orientation="landscape" horizontalDpi="0" verticalDpi="0" r:id="rId1"/>
      <headerFooter>
        <oddFooter>&amp;L&amp;8Antrag auf Förderung 
Landkreis Altenburger Land&amp;C&amp;8&amp;A&amp;R&amp;8Datum der Antragstellung &amp;D</oddFooter>
      </headerFooter>
    </customSheetView>
    <customSheetView guid="{64EDB8CB-9FAE-442C-BA10-2255566A9D15}" fitToPage="1">
      <selection activeCell="D4" sqref="D4"/>
      <pageMargins left="0.23622047244094491" right="0.23622047244094491" top="0.39370078740157483" bottom="0.39370078740157483" header="0.31496062992125984" footer="0.11811023622047245"/>
      <pageSetup paperSize="9" scale="98" orientation="landscape" horizontalDpi="0" verticalDpi="0" r:id="rId2"/>
      <headerFooter>
        <oddFooter>&amp;L&amp;8Antrag auf Förderung 
Landkreis Altenburger Land&amp;C&amp;8&amp;A&amp;R&amp;8Datum der Antragstellung &amp;D</oddFooter>
      </headerFooter>
    </customSheetView>
  </customSheetViews>
  <mergeCells count="7">
    <mergeCell ref="D3:G3"/>
    <mergeCell ref="A24:J24"/>
    <mergeCell ref="A19:J19"/>
    <mergeCell ref="A20:J20"/>
    <mergeCell ref="A21:J21"/>
    <mergeCell ref="A22:J22"/>
    <mergeCell ref="A23:J23"/>
  </mergeCells>
  <pageMargins left="0.62992125984251968" right="0.62992125984251968" top="0.39370078740157483" bottom="0.39370078740157483" header="0.31496062992125984" footer="0.11811023622047245"/>
  <pageSetup paperSize="9" scale="84" orientation="landscape" horizontalDpi="0" verticalDpi="0" r:id="rId3"/>
  <headerFooter>
    <oddFooter>&amp;L&amp;8Antrag auf Förderung 
Landkreis Altenburger Land&amp;C&amp;8&amp;A&amp;R&amp;8Datum der Antragstellung &amp;D</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V122"/>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ustomWidth="1"/>
    <col min="7" max="7" width="2.140625" style="214" customWidth="1"/>
    <col min="8" max="8" width="16.85546875" style="214" customWidth="1"/>
    <col min="9" max="9" width="12.42578125" style="263" customWidth="1"/>
    <col min="10" max="10" width="1.28515625" style="214" customWidth="1"/>
    <col min="11" max="11" width="11.28515625" style="214" hidden="1" customWidth="1"/>
    <col min="12" max="12" width="14.28515625" style="214" hidden="1" customWidth="1"/>
    <col min="13" max="13" width="12" style="292" customWidth="1"/>
    <col min="14" max="14" width="11.42578125" style="292"/>
    <col min="15" max="21" width="11.42578125" style="214"/>
    <col min="22" max="22" width="11.42578125" style="214" customWidth="1"/>
    <col min="23" max="16384" width="11.42578125" style="214"/>
  </cols>
  <sheetData>
    <row r="1" spans="1:14" s="216" customFormat="1" ht="18" customHeight="1" x14ac:dyDescent="0.2">
      <c r="B1" s="216" t="s">
        <v>58</v>
      </c>
      <c r="I1" s="217" t="str">
        <f ca="1">MID(CELL("Dateiname",$A$1),FIND("]",CELL("Dateiname",$A$1))+1,31)</f>
        <v>A1-P1</v>
      </c>
      <c r="M1" s="414"/>
      <c r="N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0"/>
      <c r="F6" s="791"/>
      <c r="G6" s="791"/>
      <c r="H6" s="791"/>
      <c r="I6" s="801"/>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0"/>
      <c r="F8" s="791"/>
      <c r="G8" s="791"/>
      <c r="H8" s="791"/>
      <c r="I8" s="801"/>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0"/>
      <c r="F10" s="791"/>
      <c r="G10" s="791"/>
      <c r="H10" s="791"/>
      <c r="I10" s="801"/>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551"/>
      <c r="J12" s="233"/>
    </row>
    <row r="13" spans="1:14" ht="4.5" customHeight="1" thickBot="1" x14ac:dyDescent="0.25">
      <c r="A13" s="231"/>
      <c r="B13" s="215"/>
      <c r="C13" s="215"/>
      <c r="D13" s="215"/>
      <c r="E13" s="215"/>
      <c r="F13" s="215"/>
      <c r="G13" s="215"/>
      <c r="H13" s="215"/>
      <c r="I13" s="525"/>
      <c r="J13" s="233"/>
    </row>
    <row r="14" spans="1:14" ht="12" customHeight="1" x14ac:dyDescent="0.2">
      <c r="A14" s="221"/>
      <c r="B14" s="526" t="s">
        <v>382</v>
      </c>
      <c r="C14" s="222"/>
      <c r="D14" s="222"/>
      <c r="E14" s="222"/>
      <c r="F14" s="222"/>
      <c r="G14" s="222"/>
      <c r="H14" s="222"/>
      <c r="I14" s="223"/>
      <c r="J14" s="224"/>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551"/>
      <c r="J16" s="233"/>
    </row>
    <row r="17" spans="1:22" ht="4.5" customHeight="1" x14ac:dyDescent="0.2">
      <c r="A17" s="231"/>
      <c r="B17" s="215"/>
      <c r="C17" s="215"/>
      <c r="D17" s="215"/>
      <c r="E17" s="215"/>
      <c r="F17" s="215"/>
      <c r="G17" s="215"/>
      <c r="H17" s="215"/>
      <c r="I17" s="232"/>
      <c r="J17" s="233"/>
    </row>
    <row r="18" spans="1:22" ht="11.25" customHeight="1" x14ac:dyDescent="0.25">
      <c r="A18" s="231"/>
      <c r="B18" s="215" t="s">
        <v>28</v>
      </c>
      <c r="C18" s="793" t="s">
        <v>181</v>
      </c>
      <c r="D18" s="794"/>
      <c r="E18" s="249" t="s">
        <v>408</v>
      </c>
      <c r="F18" s="504"/>
      <c r="G18" s="215"/>
      <c r="H18" s="215" t="s">
        <v>38</v>
      </c>
      <c r="I18" s="551"/>
      <c r="J18" s="233"/>
    </row>
    <row r="19" spans="1:22" ht="4.5" customHeight="1" x14ac:dyDescent="0.2">
      <c r="A19" s="231"/>
      <c r="B19" s="215"/>
      <c r="C19" s="215"/>
      <c r="D19" s="215"/>
      <c r="E19" s="215"/>
      <c r="F19" s="215"/>
      <c r="G19" s="215"/>
      <c r="H19" s="215"/>
      <c r="I19" s="232"/>
      <c r="J19" s="233"/>
    </row>
    <row r="20" spans="1:22" x14ac:dyDescent="0.2">
      <c r="A20" s="231"/>
      <c r="B20" s="215" t="s">
        <v>31</v>
      </c>
      <c r="C20" s="215"/>
      <c r="D20" s="215"/>
      <c r="E20" s="215"/>
      <c r="F20" s="552"/>
      <c r="G20" s="215"/>
      <c r="H20" s="215" t="s">
        <v>32</v>
      </c>
      <c r="I20" s="551"/>
      <c r="J20" s="233"/>
    </row>
    <row r="21" spans="1:22" ht="4.5" customHeight="1" x14ac:dyDescent="0.2">
      <c r="A21" s="231"/>
      <c r="B21" s="215"/>
      <c r="C21" s="215"/>
      <c r="D21" s="215"/>
      <c r="E21" s="215"/>
      <c r="F21" s="215"/>
      <c r="G21" s="215"/>
      <c r="H21" s="215"/>
      <c r="I21" s="232"/>
      <c r="J21" s="233"/>
    </row>
    <row r="22" spans="1:22" ht="12.75" x14ac:dyDescent="0.2">
      <c r="A22" s="231"/>
      <c r="B22" s="215" t="s">
        <v>442</v>
      </c>
      <c r="C22" s="215"/>
      <c r="D22" s="215"/>
      <c r="E22" s="215"/>
      <c r="F22" s="215"/>
      <c r="G22" s="215"/>
      <c r="H22" s="215" t="s">
        <v>33</v>
      </c>
      <c r="I22" s="554">
        <v>39</v>
      </c>
      <c r="J22" s="233"/>
      <c r="O22" s="216" t="s">
        <v>547</v>
      </c>
    </row>
    <row r="23" spans="1:22" ht="4.5" customHeight="1" x14ac:dyDescent="0.2">
      <c r="A23" s="231"/>
      <c r="B23" s="215"/>
      <c r="C23" s="215"/>
      <c r="D23" s="215"/>
      <c r="E23" s="215"/>
      <c r="F23" s="215"/>
      <c r="G23" s="215"/>
      <c r="H23" s="215"/>
      <c r="I23" s="232"/>
      <c r="J23" s="233"/>
    </row>
    <row r="24" spans="1:22" ht="35.25" customHeight="1" x14ac:dyDescent="0.25">
      <c r="A24" s="231"/>
      <c r="B24" s="802" t="s">
        <v>548</v>
      </c>
      <c r="C24" s="803"/>
      <c r="D24" s="803"/>
      <c r="E24" s="803"/>
      <c r="F24" s="803"/>
      <c r="G24" s="215"/>
      <c r="H24" s="249" t="s">
        <v>388</v>
      </c>
      <c r="I24" s="553" t="str">
        <f>IF(U41&gt;0,U64,"")</f>
        <v/>
      </c>
      <c r="J24" s="233"/>
      <c r="O24" s="457"/>
      <c r="P24" s="456" t="s">
        <v>528</v>
      </c>
      <c r="Q24" s="456"/>
      <c r="R24" s="456"/>
      <c r="S24" s="456"/>
      <c r="T24" s="456"/>
      <c r="U24" s="456">
        <v>2088</v>
      </c>
      <c r="V24" s="456" t="s">
        <v>529</v>
      </c>
    </row>
    <row r="25" spans="1:22" ht="4.5" customHeight="1" x14ac:dyDescent="0.2">
      <c r="A25" s="231"/>
      <c r="B25" s="215"/>
      <c r="C25" s="215"/>
      <c r="D25" s="215"/>
      <c r="E25" s="215"/>
      <c r="F25" s="215"/>
      <c r="G25" s="215"/>
      <c r="H25" s="215"/>
      <c r="I25" s="232"/>
      <c r="J25" s="233"/>
    </row>
    <row r="26" spans="1:22" ht="12.75" x14ac:dyDescent="0.2">
      <c r="A26" s="231"/>
      <c r="B26" s="215" t="s">
        <v>29</v>
      </c>
      <c r="C26" s="215"/>
      <c r="D26" s="215"/>
      <c r="E26" s="215"/>
      <c r="F26" s="215"/>
      <c r="G26" s="215"/>
      <c r="H26" s="215" t="s">
        <v>33</v>
      </c>
      <c r="I26" s="554"/>
      <c r="J26" s="233"/>
      <c r="O26" s="458" t="s">
        <v>530</v>
      </c>
    </row>
    <row r="27" spans="1:22" ht="4.5" customHeight="1" x14ac:dyDescent="0.2">
      <c r="A27" s="231"/>
      <c r="B27" s="215"/>
      <c r="C27" s="215"/>
      <c r="D27" s="215"/>
      <c r="E27" s="215"/>
      <c r="F27" s="215"/>
      <c r="G27" s="215"/>
      <c r="H27" s="215"/>
      <c r="I27" s="232"/>
      <c r="J27" s="233"/>
    </row>
    <row r="28" spans="1:22" ht="12.75" x14ac:dyDescent="0.2">
      <c r="A28" s="231"/>
      <c r="B28" s="215" t="s">
        <v>30</v>
      </c>
      <c r="C28" s="215"/>
      <c r="D28" s="215"/>
      <c r="E28" s="215"/>
      <c r="F28" s="215"/>
      <c r="G28" s="215"/>
      <c r="H28" s="215" t="s">
        <v>33</v>
      </c>
      <c r="I28" s="554"/>
      <c r="J28" s="233"/>
      <c r="O28" s="459" t="s">
        <v>531</v>
      </c>
    </row>
    <row r="29" spans="1:22" ht="4.5" customHeight="1" x14ac:dyDescent="0.2">
      <c r="A29" s="231"/>
      <c r="B29" s="215"/>
      <c r="C29" s="215"/>
      <c r="D29" s="215"/>
      <c r="E29" s="215"/>
      <c r="F29" s="215"/>
      <c r="G29" s="215"/>
      <c r="H29" s="215"/>
      <c r="I29" s="232"/>
      <c r="J29" s="233"/>
    </row>
    <row r="30" spans="1:22" ht="11.25" customHeight="1" x14ac:dyDescent="0.2">
      <c r="A30" s="231"/>
      <c r="B30" s="215" t="s">
        <v>56</v>
      </c>
      <c r="C30" s="215"/>
      <c r="D30" s="215"/>
      <c r="E30" s="215"/>
      <c r="F30" s="215"/>
      <c r="G30" s="215"/>
      <c r="H30" s="215"/>
      <c r="I30" s="555">
        <v>0</v>
      </c>
      <c r="J30" s="233"/>
      <c r="O30" s="497"/>
      <c r="P30" s="460" t="s">
        <v>532</v>
      </c>
      <c r="Q30" s="460"/>
      <c r="R30" s="462"/>
      <c r="S30" s="461">
        <f>O30*8</f>
        <v>0</v>
      </c>
      <c r="T30" s="462" t="s">
        <v>529</v>
      </c>
    </row>
    <row r="31" spans="1:22" ht="4.5" customHeight="1" x14ac:dyDescent="0.2">
      <c r="A31" s="231"/>
      <c r="B31" s="215"/>
      <c r="C31" s="215"/>
      <c r="D31" s="215"/>
      <c r="E31" s="215"/>
      <c r="F31" s="215"/>
      <c r="G31" s="215"/>
      <c r="H31" s="215"/>
      <c r="I31" s="232"/>
      <c r="J31" s="233"/>
    </row>
    <row r="32" spans="1:22" ht="11.25" customHeight="1" x14ac:dyDescent="0.2">
      <c r="A32" s="231"/>
      <c r="B32" s="243" t="s">
        <v>57</v>
      </c>
      <c r="C32" s="215"/>
      <c r="D32" s="215"/>
      <c r="E32" s="215"/>
      <c r="F32" s="215"/>
      <c r="G32" s="215"/>
      <c r="H32" s="215"/>
      <c r="I32" s="555">
        <v>0</v>
      </c>
      <c r="J32" s="233"/>
      <c r="O32" s="497"/>
      <c r="P32" s="463" t="s">
        <v>533</v>
      </c>
      <c r="Q32" s="463"/>
      <c r="R32" s="464"/>
      <c r="S32" s="472">
        <f>O32*8</f>
        <v>0</v>
      </c>
      <c r="T32" s="464" t="s">
        <v>529</v>
      </c>
    </row>
    <row r="33" spans="1:22" ht="4.5" customHeight="1" x14ac:dyDescent="0.2">
      <c r="A33" s="231"/>
      <c r="B33" s="243"/>
      <c r="C33" s="215"/>
      <c r="D33" s="215"/>
      <c r="E33" s="215"/>
      <c r="F33" s="215"/>
      <c r="G33" s="215"/>
      <c r="H33" s="215"/>
      <c r="I33" s="498"/>
      <c r="J33" s="233"/>
      <c r="O33" s="529"/>
      <c r="P33" s="499"/>
      <c r="Q33" s="499"/>
      <c r="R33" s="499"/>
      <c r="S33" s="499"/>
      <c r="T33" s="499"/>
    </row>
    <row r="34" spans="1:22" ht="12.75" x14ac:dyDescent="0.2">
      <c r="A34" s="231"/>
      <c r="B34" s="215"/>
      <c r="C34" s="215"/>
      <c r="D34" s="215"/>
      <c r="E34" s="215"/>
      <c r="F34" s="215"/>
      <c r="G34" s="215"/>
      <c r="H34" s="215"/>
      <c r="I34" s="215"/>
      <c r="J34" s="233"/>
      <c r="O34" s="497"/>
      <c r="P34" s="465" t="s">
        <v>534</v>
      </c>
      <c r="Q34" s="465"/>
      <c r="R34" s="466"/>
      <c r="S34" s="472">
        <f>O34*8</f>
        <v>0</v>
      </c>
      <c r="T34" s="466"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7" t="s">
        <v>535</v>
      </c>
      <c r="Q36" s="467"/>
      <c r="R36" s="468"/>
      <c r="S36" s="472">
        <f>O36*8</f>
        <v>0</v>
      </c>
      <c r="T36" s="468" t="s">
        <v>529</v>
      </c>
    </row>
    <row r="37" spans="1:22" ht="4.5" customHeight="1" x14ac:dyDescent="0.2">
      <c r="A37" s="231"/>
      <c r="B37" s="215"/>
      <c r="C37" s="215"/>
      <c r="D37" s="215"/>
      <c r="E37" s="215"/>
      <c r="F37" s="215"/>
      <c r="G37" s="215"/>
      <c r="H37" s="215"/>
      <c r="I37" s="232"/>
      <c r="J37" s="233"/>
    </row>
    <row r="38" spans="1:22" ht="12.75" x14ac:dyDescent="0.2">
      <c r="A38" s="231"/>
      <c r="B38" s="243" t="s">
        <v>39</v>
      </c>
      <c r="C38" s="504" t="s">
        <v>37</v>
      </c>
      <c r="D38" s="215"/>
      <c r="E38" s="249" t="s">
        <v>35</v>
      </c>
      <c r="F38" s="504"/>
      <c r="G38" s="215"/>
      <c r="H38" s="249" t="s">
        <v>36</v>
      </c>
      <c r="I38" s="504"/>
      <c r="J38" s="233"/>
      <c r="O38" s="497"/>
      <c r="P38" s="469" t="s">
        <v>536</v>
      </c>
      <c r="Q38" s="469"/>
      <c r="R38" s="470"/>
      <c r="S38" s="472">
        <f>O38*8</f>
        <v>0</v>
      </c>
      <c r="T38" s="470" t="s">
        <v>529</v>
      </c>
    </row>
    <row r="39" spans="1:22" x14ac:dyDescent="0.2">
      <c r="A39" s="231"/>
      <c r="B39" s="215"/>
      <c r="C39" s="215"/>
      <c r="D39" s="215"/>
      <c r="E39" s="244"/>
      <c r="F39" s="215"/>
      <c r="G39" s="215"/>
      <c r="H39" s="215"/>
      <c r="I39" s="232"/>
      <c r="J39" s="233"/>
    </row>
    <row r="40" spans="1:22" ht="4.5" customHeight="1" x14ac:dyDescent="0.2">
      <c r="A40" s="231"/>
      <c r="B40" s="215"/>
      <c r="C40" s="215"/>
      <c r="D40" s="215"/>
      <c r="E40" s="215"/>
      <c r="F40" s="215"/>
      <c r="G40" s="215"/>
      <c r="H40" s="215"/>
      <c r="I40" s="232"/>
      <c r="J40" s="233"/>
    </row>
    <row r="41" spans="1:22" ht="12.75" x14ac:dyDescent="0.2">
      <c r="A41" s="225"/>
      <c r="B41" s="226" t="s">
        <v>40</v>
      </c>
      <c r="C41" s="227"/>
      <c r="D41" s="227"/>
      <c r="E41" s="237"/>
      <c r="F41" s="227"/>
      <c r="G41" s="227"/>
      <c r="H41" s="227"/>
      <c r="I41" s="229"/>
      <c r="J41" s="230"/>
      <c r="O41" s="474"/>
      <c r="P41" s="475" t="s">
        <v>537</v>
      </c>
      <c r="Q41" s="471"/>
      <c r="R41" s="471"/>
      <c r="S41" s="471"/>
      <c r="T41" s="473"/>
      <c r="U41" s="471">
        <f>SUM(S30,S32,S34,S36,S38)</f>
        <v>0</v>
      </c>
      <c r="V41" s="471" t="s">
        <v>529</v>
      </c>
    </row>
    <row r="42" spans="1:22" ht="4.5" customHeight="1" x14ac:dyDescent="0.2">
      <c r="A42" s="231"/>
      <c r="B42" s="215"/>
      <c r="C42" s="215"/>
      <c r="D42" s="215"/>
      <c r="E42" s="215"/>
      <c r="F42" s="215"/>
      <c r="G42" s="215"/>
      <c r="H42" s="215"/>
      <c r="I42" s="232"/>
      <c r="J42" s="233"/>
    </row>
    <row r="43" spans="1:22" x14ac:dyDescent="0.2">
      <c r="A43" s="231"/>
      <c r="B43" s="215"/>
      <c r="C43" s="215"/>
      <c r="D43" s="215"/>
      <c r="E43" s="244"/>
      <c r="F43" s="215"/>
      <c r="G43" s="215"/>
      <c r="H43" s="215" t="s">
        <v>42</v>
      </c>
      <c r="I43" s="232" t="s">
        <v>41</v>
      </c>
      <c r="J43" s="233"/>
    </row>
    <row r="44" spans="1:22" ht="12.75" x14ac:dyDescent="0.2">
      <c r="A44" s="231"/>
      <c r="B44" s="215" t="s">
        <v>400</v>
      </c>
      <c r="C44" s="215"/>
      <c r="D44" s="215"/>
      <c r="E44" s="244"/>
      <c r="F44" s="215"/>
      <c r="G44" s="215"/>
      <c r="H44" s="554"/>
      <c r="I44" s="556"/>
      <c r="J44" s="233"/>
      <c r="O44" s="476" t="s">
        <v>538</v>
      </c>
    </row>
    <row r="45" spans="1:22" ht="11.25" customHeight="1" x14ac:dyDescent="0.2">
      <c r="A45" s="231"/>
      <c r="B45" s="798" t="s">
        <v>43</v>
      </c>
      <c r="C45" s="798"/>
      <c r="D45" s="798"/>
      <c r="E45" s="798"/>
      <c r="F45" s="798"/>
      <c r="G45" s="799"/>
      <c r="H45" s="554"/>
      <c r="I45" s="556">
        <v>0</v>
      </c>
      <c r="J45" s="233"/>
      <c r="O45" s="214" t="s">
        <v>546</v>
      </c>
      <c r="S45" s="214" t="s">
        <v>539</v>
      </c>
      <c r="T45" s="477"/>
    </row>
    <row r="46" spans="1:22" ht="15" x14ac:dyDescent="0.25">
      <c r="A46" s="231"/>
      <c r="B46" s="798"/>
      <c r="C46" s="798"/>
      <c r="D46" s="798"/>
      <c r="E46" s="798"/>
      <c r="F46" s="798"/>
      <c r="G46" s="799"/>
      <c r="H46" s="554"/>
      <c r="I46" s="556">
        <v>0</v>
      </c>
      <c r="J46" s="233"/>
      <c r="O46" s="790"/>
      <c r="P46" s="791"/>
      <c r="Q46" s="791"/>
      <c r="R46" s="792"/>
      <c r="S46" s="483"/>
      <c r="T46" s="479" t="s">
        <v>540</v>
      </c>
      <c r="U46" s="478"/>
    </row>
    <row r="47" spans="1:22" ht="4.5" customHeight="1" x14ac:dyDescent="0.2">
      <c r="A47" s="231"/>
      <c r="B47" s="215"/>
      <c r="C47" s="215"/>
      <c r="D47" s="215"/>
      <c r="E47" s="215"/>
      <c r="F47" s="215"/>
      <c r="G47" s="215"/>
      <c r="H47" s="215"/>
      <c r="I47" s="232"/>
      <c r="J47" s="233"/>
    </row>
    <row r="48" spans="1:22" ht="12.75" customHeight="1" x14ac:dyDescent="0.2">
      <c r="A48" s="231"/>
      <c r="B48" s="215"/>
      <c r="C48" s="215"/>
      <c r="D48" s="215"/>
      <c r="E48" s="244"/>
      <c r="F48" s="215"/>
      <c r="G48" s="215"/>
      <c r="H48" s="215"/>
      <c r="I48" s="232"/>
      <c r="J48" s="233"/>
      <c r="U48" s="484"/>
    </row>
    <row r="49" spans="1:22" ht="15" customHeight="1" x14ac:dyDescent="0.25">
      <c r="A49" s="231"/>
      <c r="B49" s="215" t="s">
        <v>44</v>
      </c>
      <c r="C49" s="215" t="s">
        <v>45</v>
      </c>
      <c r="D49" s="215"/>
      <c r="E49" s="556">
        <v>0</v>
      </c>
      <c r="F49" s="215"/>
      <c r="G49" s="215"/>
      <c r="H49" s="215"/>
      <c r="I49" s="557">
        <f>(H44+H45+H46)*E49</f>
        <v>0</v>
      </c>
      <c r="J49" s="233"/>
      <c r="O49" s="790"/>
      <c r="P49" s="791"/>
      <c r="Q49" s="791"/>
      <c r="R49" s="792"/>
      <c r="S49" s="483"/>
      <c r="T49" s="480" t="s">
        <v>540</v>
      </c>
      <c r="U49" s="215"/>
    </row>
    <row r="50" spans="1:22" ht="4.5" customHeight="1" x14ac:dyDescent="0.2">
      <c r="A50" s="231"/>
      <c r="B50" s="215"/>
      <c r="C50" s="215"/>
      <c r="D50" s="215"/>
      <c r="E50" s="215"/>
      <c r="F50" s="215"/>
      <c r="G50" s="215"/>
      <c r="H50" s="215"/>
      <c r="I50" s="232"/>
      <c r="J50" s="233"/>
      <c r="U50" s="215"/>
    </row>
    <row r="51" spans="1:22" ht="15" x14ac:dyDescent="0.25">
      <c r="A51" s="231"/>
      <c r="B51" s="215" t="s">
        <v>605</v>
      </c>
      <c r="C51" s="215"/>
      <c r="D51" s="215"/>
      <c r="E51" s="244"/>
      <c r="F51" s="215"/>
      <c r="G51" s="215"/>
      <c r="H51" s="215"/>
      <c r="I51" s="556">
        <v>0</v>
      </c>
      <c r="J51" s="233"/>
      <c r="O51" s="790"/>
      <c r="P51" s="791"/>
      <c r="Q51" s="791"/>
      <c r="R51" s="792"/>
      <c r="S51" s="483"/>
      <c r="T51" s="481" t="s">
        <v>540</v>
      </c>
      <c r="U51" s="484"/>
    </row>
    <row r="52" spans="1:22" x14ac:dyDescent="0.2">
      <c r="A52" s="231"/>
      <c r="B52" s="215"/>
      <c r="C52" s="215"/>
      <c r="D52" s="215"/>
      <c r="E52" s="244"/>
      <c r="F52" s="215"/>
      <c r="G52" s="215"/>
      <c r="H52" s="215"/>
      <c r="I52" s="232"/>
      <c r="J52" s="233"/>
      <c r="U52" s="215"/>
    </row>
    <row r="53" spans="1:22" ht="15" x14ac:dyDescent="0.25">
      <c r="A53" s="231"/>
      <c r="B53" s="215" t="s">
        <v>46</v>
      </c>
      <c r="C53" s="215"/>
      <c r="D53" s="215"/>
      <c r="E53" s="244"/>
      <c r="F53" s="215"/>
      <c r="G53" s="215"/>
      <c r="H53" s="215"/>
      <c r="I53" s="557">
        <f>IF(I22&gt;0,((H44*I44)+(H45*I45)+(H46*I46)+I49)/I22*I28+((I51/12)*(I28/I22)*(H44+H45+H46)),0)</f>
        <v>0</v>
      </c>
      <c r="J53" s="233"/>
      <c r="O53" s="790"/>
      <c r="P53" s="791"/>
      <c r="Q53" s="791"/>
      <c r="R53" s="792"/>
      <c r="S53" s="483"/>
      <c r="T53" s="482" t="s">
        <v>540</v>
      </c>
      <c r="U53" s="484"/>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N55" s="214"/>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N56" s="214"/>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c r="N57" s="214"/>
    </row>
    <row r="58" spans="1:22" ht="18.75" x14ac:dyDescent="0.2">
      <c r="A58" s="231"/>
      <c r="B58" s="573" t="s">
        <v>603</v>
      </c>
      <c r="C58" s="215" t="s">
        <v>50</v>
      </c>
      <c r="D58" s="215"/>
      <c r="E58" s="244"/>
      <c r="F58" s="558">
        <v>7.2999999999999995E-2</v>
      </c>
      <c r="G58" s="215"/>
      <c r="H58" s="559">
        <v>0</v>
      </c>
      <c r="I58" s="557">
        <f>$I$53*F58+H58*I53</f>
        <v>0</v>
      </c>
      <c r="J58" s="233"/>
      <c r="N58" s="214"/>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c r="N59" s="214"/>
    </row>
    <row r="60" spans="1:22" ht="18.75" x14ac:dyDescent="0.2">
      <c r="A60" s="231"/>
      <c r="B60" s="573" t="s">
        <v>598</v>
      </c>
      <c r="C60" s="215" t="s">
        <v>52</v>
      </c>
      <c r="D60" s="215"/>
      <c r="E60" s="244"/>
      <c r="F60" s="558">
        <v>6.7317999999999996E-3</v>
      </c>
      <c r="G60" s="215"/>
      <c r="H60" s="559">
        <v>0</v>
      </c>
      <c r="I60" s="557">
        <f>$I$53*H59</f>
        <v>0</v>
      </c>
      <c r="J60" s="233"/>
      <c r="N60" s="214"/>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c r="N61" s="214"/>
    </row>
    <row r="62" spans="1:22" ht="18.75" x14ac:dyDescent="0.2">
      <c r="A62" s="231"/>
      <c r="B62" s="573" t="s">
        <v>599</v>
      </c>
      <c r="C62" s="215" t="s">
        <v>433</v>
      </c>
      <c r="D62" s="215"/>
      <c r="E62" s="244"/>
      <c r="F62" s="560">
        <v>0</v>
      </c>
      <c r="G62" s="215"/>
      <c r="H62" s="215"/>
      <c r="I62" s="557">
        <f>$I$53*F62</f>
        <v>0</v>
      </c>
      <c r="J62" s="233"/>
      <c r="M62" s="292" t="s">
        <v>549</v>
      </c>
      <c r="N62" s="214"/>
      <c r="O62" s="490" t="s">
        <v>544</v>
      </c>
    </row>
    <row r="63" spans="1:22" x14ac:dyDescent="0.2">
      <c r="A63" s="231"/>
      <c r="B63" s="587" t="s">
        <v>604</v>
      </c>
      <c r="C63" s="215" t="s">
        <v>55</v>
      </c>
      <c r="D63" s="215"/>
      <c r="E63" s="795"/>
      <c r="F63" s="795"/>
      <c r="G63" s="215"/>
      <c r="H63" s="215"/>
      <c r="I63" s="556"/>
      <c r="J63" s="233"/>
      <c r="M63" s="292" t="s">
        <v>596</v>
      </c>
      <c r="N63" s="214"/>
    </row>
    <row r="64" spans="1:22" ht="13.5" thickBot="1" x14ac:dyDescent="0.25">
      <c r="A64" s="231"/>
      <c r="B64" s="215"/>
      <c r="C64" s="586"/>
      <c r="D64" s="215"/>
      <c r="E64" s="215"/>
      <c r="F64" s="215"/>
      <c r="G64" s="215"/>
      <c r="H64" s="215"/>
      <c r="I64" s="232"/>
      <c r="J64" s="233"/>
      <c r="L64" s="252"/>
      <c r="N64" s="214"/>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c r="N65" s="214"/>
    </row>
    <row r="66" spans="1:15" ht="12.75" thickBot="1" x14ac:dyDescent="0.25">
      <c r="A66" s="235"/>
      <c r="B66" s="562"/>
      <c r="C66" s="562"/>
      <c r="D66" s="562"/>
      <c r="E66" s="562"/>
      <c r="F66" s="562"/>
      <c r="G66" s="562"/>
      <c r="H66" s="562"/>
      <c r="I66" s="563"/>
      <c r="J66" s="236"/>
      <c r="N66" s="214"/>
    </row>
    <row r="67" spans="1:15" ht="12" x14ac:dyDescent="0.2">
      <c r="A67" s="225"/>
      <c r="B67" s="226" t="s">
        <v>620</v>
      </c>
      <c r="C67" s="227"/>
      <c r="D67" s="227"/>
      <c r="E67" s="227"/>
      <c r="F67" s="227"/>
      <c r="G67" s="227"/>
      <c r="H67" s="227"/>
      <c r="I67" s="229"/>
      <c r="J67" s="230"/>
      <c r="N67" s="214"/>
    </row>
    <row r="68" spans="1:15" ht="4.5" customHeight="1" x14ac:dyDescent="0.2">
      <c r="A68" s="231"/>
      <c r="B68" s="215"/>
      <c r="C68" s="215"/>
      <c r="D68" s="215"/>
      <c r="E68" s="215"/>
      <c r="F68" s="215"/>
      <c r="G68" s="215"/>
      <c r="H68" s="215"/>
      <c r="I68" s="232"/>
      <c r="J68" s="233"/>
      <c r="N68" s="214"/>
    </row>
    <row r="69" spans="1:15" x14ac:dyDescent="0.2">
      <c r="A69" s="231"/>
      <c r="B69" s="215" t="s">
        <v>27</v>
      </c>
      <c r="C69" s="215"/>
      <c r="D69" s="215"/>
      <c r="E69" s="215"/>
      <c r="F69" s="215"/>
      <c r="G69" s="215"/>
      <c r="H69" s="215"/>
      <c r="I69" s="551"/>
      <c r="J69" s="233"/>
      <c r="N69" s="214"/>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1.5E-3</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0.30390000000000006</v>
      </c>
      <c r="I86" s="557">
        <f>$I$79*F86</f>
        <v>0</v>
      </c>
      <c r="J86" s="278"/>
      <c r="N86" s="214"/>
    </row>
    <row r="87" spans="1:15" x14ac:dyDescent="0.2">
      <c r="A87" s="231"/>
      <c r="B87" s="587" t="s">
        <v>604</v>
      </c>
      <c r="C87" s="215" t="s">
        <v>55</v>
      </c>
      <c r="D87" s="215"/>
      <c r="E87" s="795"/>
      <c r="F87" s="795"/>
      <c r="G87" s="215"/>
      <c r="H87" s="215"/>
      <c r="I87" s="556">
        <v>0</v>
      </c>
      <c r="J87" s="233"/>
      <c r="N87" s="214"/>
    </row>
    <row r="88" spans="1:15" ht="11.25" customHeight="1" x14ac:dyDescent="0.2">
      <c r="A88" s="231"/>
      <c r="B88" s="267"/>
      <c r="C88" s="277"/>
      <c r="D88" s="246"/>
      <c r="E88" s="264"/>
      <c r="F88" s="264"/>
      <c r="G88" s="246"/>
      <c r="H88" s="246"/>
      <c r="I88" s="232"/>
      <c r="J88" s="233"/>
      <c r="N88" s="214"/>
    </row>
    <row r="89" spans="1:15" ht="14.25" customHeight="1" x14ac:dyDescent="0.2">
      <c r="A89" s="225"/>
      <c r="B89" s="226" t="s">
        <v>401</v>
      </c>
      <c r="C89" s="226"/>
      <c r="D89" s="226"/>
      <c r="E89" s="226"/>
      <c r="F89" s="226"/>
      <c r="G89" s="226"/>
      <c r="H89" s="226"/>
      <c r="I89" s="566">
        <f>SUM(I79,I82:I87)</f>
        <v>0</v>
      </c>
      <c r="J89" s="230"/>
      <c r="M89" s="292">
        <f>IF(I65+I108&gt;0,0,M79+I82+I83+I84+I85+I86+I87)</f>
        <v>0</v>
      </c>
      <c r="N89" s="214"/>
    </row>
    <row r="90" spans="1:15" ht="12" thickBot="1" x14ac:dyDescent="0.25">
      <c r="A90" s="258"/>
      <c r="B90" s="567"/>
      <c r="C90" s="506"/>
      <c r="D90" s="506"/>
      <c r="E90" s="506"/>
      <c r="F90" s="506"/>
      <c r="G90" s="506"/>
      <c r="H90" s="506"/>
      <c r="I90" s="568"/>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c r="N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551"/>
      <c r="J95" s="233"/>
    </row>
    <row r="96" spans="1:15" ht="4.5" customHeight="1" x14ac:dyDescent="0.2">
      <c r="A96" s="231"/>
      <c r="B96" s="215"/>
      <c r="C96" s="215"/>
      <c r="D96" s="215"/>
      <c r="E96" s="215"/>
      <c r="F96" s="215"/>
      <c r="G96" s="215"/>
      <c r="H96" s="215"/>
      <c r="I96" s="232"/>
      <c r="J96" s="233"/>
    </row>
    <row r="97" spans="1:14" ht="11.25" customHeight="1" x14ac:dyDescent="0.25">
      <c r="A97" s="231"/>
      <c r="B97" s="215" t="s">
        <v>384</v>
      </c>
      <c r="C97" s="793" t="s">
        <v>199</v>
      </c>
      <c r="D97" s="794"/>
      <c r="E97" s="215"/>
      <c r="F97" s="504"/>
      <c r="G97" s="215"/>
      <c r="H97" s="215" t="s">
        <v>38</v>
      </c>
      <c r="I97" s="551"/>
      <c r="J97" s="233"/>
    </row>
    <row r="98" spans="1:14" ht="4.5" customHeight="1" x14ac:dyDescent="0.2">
      <c r="A98" s="231"/>
      <c r="B98" s="215"/>
      <c r="C98" s="215"/>
      <c r="D98" s="215"/>
      <c r="E98" s="215"/>
      <c r="F98" s="215"/>
      <c r="G98" s="215"/>
      <c r="H98" s="215"/>
      <c r="I98" s="232"/>
      <c r="J98" s="233"/>
    </row>
    <row r="99" spans="1:14" x14ac:dyDescent="0.2">
      <c r="A99" s="231"/>
      <c r="B99" s="215" t="s">
        <v>31</v>
      </c>
      <c r="C99" s="215"/>
      <c r="D99" s="215"/>
      <c r="E99" s="288">
        <f>IF(F99&gt;1,I99-F99+1,0)</f>
        <v>0</v>
      </c>
      <c r="F99" s="551"/>
      <c r="G99" s="215"/>
      <c r="H99" s="215" t="s">
        <v>32</v>
      </c>
      <c r="I99" s="551"/>
      <c r="J99" s="233"/>
    </row>
    <row r="100" spans="1:14" ht="4.5" customHeight="1" x14ac:dyDescent="0.2">
      <c r="A100" s="231"/>
      <c r="B100" s="215"/>
      <c r="C100" s="215"/>
      <c r="D100" s="215"/>
      <c r="E100" s="215"/>
      <c r="F100" s="215"/>
      <c r="G100" s="215"/>
      <c r="H100" s="215"/>
      <c r="I100" s="232"/>
      <c r="J100" s="233"/>
    </row>
    <row r="101" spans="1:14" x14ac:dyDescent="0.2">
      <c r="A101" s="231"/>
      <c r="B101" s="215" t="s">
        <v>385</v>
      </c>
      <c r="C101" s="215"/>
      <c r="D101" s="215"/>
      <c r="E101" s="215"/>
      <c r="F101" s="215"/>
      <c r="G101" s="215"/>
      <c r="H101" s="215" t="s">
        <v>386</v>
      </c>
      <c r="I101" s="554"/>
      <c r="J101" s="233"/>
    </row>
    <row r="102" spans="1:14" ht="4.5" customHeight="1" x14ac:dyDescent="0.2">
      <c r="A102" s="231"/>
      <c r="B102" s="215"/>
      <c r="C102" s="215"/>
      <c r="D102" s="215"/>
      <c r="E102" s="215"/>
      <c r="F102" s="215"/>
      <c r="G102" s="215"/>
      <c r="H102" s="215"/>
      <c r="I102" s="232"/>
      <c r="J102" s="233"/>
    </row>
    <row r="103" spans="1:14" x14ac:dyDescent="0.2">
      <c r="A103" s="231"/>
      <c r="B103" s="215" t="s">
        <v>390</v>
      </c>
      <c r="C103" s="215"/>
      <c r="D103" s="215"/>
      <c r="E103" s="215"/>
      <c r="F103" s="215"/>
      <c r="G103" s="215"/>
      <c r="H103" s="215" t="s">
        <v>389</v>
      </c>
      <c r="I103" s="556"/>
      <c r="J103" s="233"/>
    </row>
    <row r="104" spans="1:14" ht="4.5" customHeight="1" x14ac:dyDescent="0.2">
      <c r="A104" s="231"/>
      <c r="B104" s="215"/>
      <c r="C104" s="215"/>
      <c r="D104" s="215"/>
      <c r="E104" s="215"/>
      <c r="F104" s="215"/>
      <c r="G104" s="215"/>
      <c r="H104" s="215"/>
      <c r="I104" s="232"/>
      <c r="J104" s="233"/>
    </row>
    <row r="105" spans="1:14" x14ac:dyDescent="0.2">
      <c r="A105" s="231"/>
      <c r="B105" s="215" t="s">
        <v>387</v>
      </c>
      <c r="C105" s="215"/>
      <c r="D105" s="215"/>
      <c r="E105" s="288">
        <f>E99/365*12</f>
        <v>0</v>
      </c>
      <c r="F105" s="215"/>
      <c r="G105" s="215"/>
      <c r="H105" s="215" t="s">
        <v>388</v>
      </c>
      <c r="I105" s="553">
        <f>ROUNDUP(I101*E105,0)</f>
        <v>0</v>
      </c>
      <c r="J105" s="233"/>
    </row>
    <row r="106" spans="1:14" ht="4.5" customHeight="1" x14ac:dyDescent="0.2">
      <c r="A106" s="231"/>
      <c r="B106" s="215"/>
      <c r="C106" s="215"/>
      <c r="D106" s="215"/>
      <c r="E106" s="215"/>
      <c r="F106" s="215"/>
      <c r="G106" s="215"/>
      <c r="H106" s="215"/>
      <c r="I106" s="232"/>
      <c r="J106" s="233"/>
    </row>
    <row r="107" spans="1:14" x14ac:dyDescent="0.2">
      <c r="A107" s="231"/>
      <c r="B107" s="215"/>
      <c r="C107" s="215"/>
      <c r="D107" s="215"/>
      <c r="E107" s="215"/>
      <c r="F107" s="215"/>
      <c r="G107" s="215"/>
      <c r="H107" s="215"/>
      <c r="I107" s="257"/>
      <c r="J107" s="233"/>
    </row>
    <row r="108" spans="1:14" ht="14.25" x14ac:dyDescent="0.2">
      <c r="A108" s="225"/>
      <c r="B108" s="226" t="s">
        <v>402</v>
      </c>
      <c r="C108" s="226"/>
      <c r="D108" s="226"/>
      <c r="E108" s="226"/>
      <c r="F108" s="226"/>
      <c r="G108" s="226"/>
      <c r="H108" s="226"/>
      <c r="I108" s="566">
        <f>I103*I105</f>
        <v>0</v>
      </c>
      <c r="J108" s="230"/>
      <c r="M108" s="292">
        <f>IF(I65+I89&gt;0,0,I103*I105)</f>
        <v>0</v>
      </c>
    </row>
    <row r="109" spans="1:14" ht="4.5" customHeight="1" x14ac:dyDescent="0.2">
      <c r="A109" s="231"/>
      <c r="B109" s="215"/>
      <c r="C109" s="215"/>
      <c r="D109" s="215"/>
      <c r="E109" s="215"/>
      <c r="F109" s="215"/>
      <c r="G109" s="215"/>
      <c r="H109" s="215"/>
      <c r="I109" s="232"/>
      <c r="J109" s="233"/>
    </row>
    <row r="110" spans="1:14" ht="11.25" customHeight="1" x14ac:dyDescent="0.2">
      <c r="A110" s="231"/>
      <c r="B110" s="267" t="s">
        <v>414</v>
      </c>
      <c r="C110" s="569"/>
      <c r="D110" s="215"/>
      <c r="E110" s="264" t="s">
        <v>399</v>
      </c>
      <c r="F110" s="570"/>
      <c r="G110" s="215"/>
      <c r="H110" s="215"/>
      <c r="I110" s="571">
        <f>C110*F110</f>
        <v>0</v>
      </c>
      <c r="J110" s="233"/>
    </row>
    <row r="111" spans="1:14" ht="11.25" customHeight="1" x14ac:dyDescent="0.2">
      <c r="A111" s="231"/>
      <c r="B111" s="270" t="s">
        <v>404</v>
      </c>
      <c r="C111" s="266"/>
      <c r="D111" s="215"/>
      <c r="E111" s="264"/>
      <c r="F111" s="268"/>
      <c r="G111" s="215"/>
      <c r="H111" s="215"/>
      <c r="I111" s="269"/>
      <c r="J111" s="233"/>
      <c r="N111" s="294"/>
    </row>
    <row r="112" spans="1:14" s="627" customFormat="1" ht="12" thickBot="1" x14ac:dyDescent="0.25">
      <c r="A112" s="622"/>
      <c r="B112" s="623"/>
      <c r="C112" s="624"/>
      <c r="D112" s="624"/>
      <c r="E112" s="624"/>
      <c r="F112" s="624"/>
      <c r="G112" s="624"/>
      <c r="H112" s="624"/>
      <c r="I112" s="625"/>
      <c r="J112" s="626"/>
    </row>
    <row r="113" spans="1:19" s="627" customFormat="1" hidden="1" x14ac:dyDescent="0.2">
      <c r="A113" s="628"/>
      <c r="B113" s="288"/>
      <c r="C113" s="288"/>
      <c r="D113" s="288"/>
      <c r="E113" s="421" t="s">
        <v>412</v>
      </c>
      <c r="F113" s="288" t="s">
        <v>413</v>
      </c>
      <c r="G113" s="288"/>
      <c r="H113" s="288"/>
      <c r="I113" s="415"/>
      <c r="J113" s="629"/>
      <c r="K113" s="292"/>
      <c r="L113" s="292"/>
      <c r="M113" s="292"/>
      <c r="N113" s="292"/>
      <c r="O113" s="292"/>
      <c r="P113" s="292"/>
      <c r="Q113" s="292"/>
      <c r="R113" s="292"/>
      <c r="S113" s="292"/>
    </row>
    <row r="114" spans="1:19" s="627" customFormat="1" hidden="1" x14ac:dyDescent="0.2">
      <c r="A114" s="628"/>
      <c r="B114" s="288"/>
      <c r="C114" s="288"/>
      <c r="D114" s="288"/>
      <c r="E114" s="574">
        <f>I101*12</f>
        <v>0</v>
      </c>
      <c r="F114" s="575">
        <f>I75*12</f>
        <v>0</v>
      </c>
      <c r="G114" s="288"/>
      <c r="H114" s="288"/>
      <c r="I114" s="415"/>
      <c r="J114" s="629"/>
      <c r="K114" s="292"/>
      <c r="L114" s="292"/>
      <c r="M114" s="292"/>
      <c r="N114" s="292"/>
      <c r="O114" s="292"/>
      <c r="P114" s="292"/>
      <c r="Q114" s="292"/>
      <c r="R114" s="292"/>
      <c r="S114" s="292"/>
    </row>
    <row r="115" spans="1:19" s="627" customFormat="1" hidden="1" x14ac:dyDescent="0.2">
      <c r="A115" s="628"/>
      <c r="B115" s="288"/>
      <c r="C115" s="288"/>
      <c r="D115" s="288"/>
      <c r="E115" s="574">
        <f>365.25/7</f>
        <v>52.178571428571431</v>
      </c>
      <c r="F115" s="574">
        <f>365.25/7</f>
        <v>52.178571428571431</v>
      </c>
      <c r="G115" s="288"/>
      <c r="H115" s="288"/>
      <c r="I115" s="415"/>
      <c r="J115" s="629"/>
      <c r="K115" s="292"/>
      <c r="L115" s="292"/>
      <c r="M115" s="292"/>
      <c r="N115" s="292"/>
      <c r="O115" s="292"/>
      <c r="P115" s="292"/>
      <c r="Q115" s="292"/>
      <c r="R115" s="292"/>
      <c r="S115" s="292"/>
    </row>
    <row r="116" spans="1:19" s="627" customFormat="1" hidden="1" x14ac:dyDescent="0.2">
      <c r="A116" s="628"/>
      <c r="B116" s="288"/>
      <c r="C116" s="288"/>
      <c r="D116" s="288"/>
      <c r="E116" s="574">
        <f>E114/E115</f>
        <v>0</v>
      </c>
      <c r="F116" s="574">
        <f>F114/F115</f>
        <v>0</v>
      </c>
      <c r="G116" s="288"/>
      <c r="H116" s="288"/>
      <c r="I116" s="415"/>
      <c r="J116" s="629"/>
      <c r="K116" s="292"/>
      <c r="L116" s="292"/>
      <c r="M116" s="292"/>
      <c r="N116" s="292"/>
      <c r="O116" s="292"/>
      <c r="P116" s="292"/>
      <c r="Q116" s="292"/>
      <c r="R116" s="292"/>
      <c r="S116" s="292"/>
    </row>
    <row r="117" spans="1:19" s="627" customFormat="1" x14ac:dyDescent="0.2">
      <c r="A117" s="628"/>
      <c r="B117" s="288"/>
      <c r="C117" s="288"/>
      <c r="D117" s="288"/>
      <c r="E117" s="576">
        <f>E116/40</f>
        <v>0</v>
      </c>
      <c r="F117" s="576">
        <f>F116/40</f>
        <v>0</v>
      </c>
      <c r="G117" s="288"/>
      <c r="H117" s="288"/>
      <c r="I117" s="415"/>
      <c r="J117" s="629"/>
      <c r="K117" s="292"/>
      <c r="L117" s="292"/>
      <c r="M117" s="292"/>
      <c r="N117" s="292"/>
      <c r="O117" s="292"/>
      <c r="P117" s="292"/>
      <c r="Q117" s="292"/>
      <c r="R117" s="292"/>
      <c r="S117" s="292"/>
    </row>
    <row r="118" spans="1:19" ht="14.25" x14ac:dyDescent="0.2">
      <c r="A118" s="231"/>
      <c r="B118" s="281" t="s">
        <v>403</v>
      </c>
      <c r="C118" s="215"/>
      <c r="D118" s="215"/>
      <c r="E118" s="421"/>
      <c r="F118" s="215"/>
      <c r="G118" s="215"/>
      <c r="H118" s="215"/>
      <c r="I118" s="215"/>
      <c r="J118" s="233"/>
    </row>
    <row r="119" spans="1:19" ht="15" thickBot="1" x14ac:dyDescent="0.25">
      <c r="A119" s="258"/>
      <c r="B119" s="282" t="s">
        <v>418</v>
      </c>
      <c r="C119" s="506"/>
      <c r="D119" s="506"/>
      <c r="E119" s="506"/>
      <c r="F119" s="506"/>
      <c r="G119" s="506"/>
      <c r="H119" s="506"/>
      <c r="I119" s="577"/>
      <c r="J119" s="260"/>
    </row>
    <row r="120" spans="1:19" x14ac:dyDescent="0.2">
      <c r="E120" s="214"/>
    </row>
    <row r="121" spans="1:19" x14ac:dyDescent="0.2">
      <c r="E121" s="214"/>
    </row>
    <row r="122" spans="1:19" x14ac:dyDescent="0.2">
      <c r="E122" s="214"/>
    </row>
  </sheetData>
  <sheetProtection algorithmName="SHA-512" hashValue="JmNTX5muQltc8r2KZJSfRmf4iq6oKnYyZ8U3hIMsFvt6P0uHjrsicRze9oXIrXZUoNFwZA4moiz9NV2nojaoNw==" saltValue="vJd0EUDh3twOuPb1jAOk5g==" spinCount="100000" sheet="1" selectLockedCells="1"/>
  <customSheetViews>
    <customSheetView guid="{CB0F96DD-44E5-44A4-860F-548ECBB436AE}" showPageBreaks="1" printArea="1" topLeftCell="A25">
      <selection activeCell="L1" sqref="L1:M1048576"/>
      <pageMargins left="0.78740157480314965" right="0.39370078740157483" top="0.39370078740157483" bottom="0.74803149606299213" header="0.31496062992125984" footer="0.31496062992125984"/>
      <pageSetup paperSize="9" scale="67" orientation="portrait" r:id="rId1"/>
      <headerFooter>
        <oddFooter>&amp;L&amp;8Antrag auf Förderung 
Landkreis Altenburger Land&amp;C&amp;8&amp;A&amp;R&amp;8Datum der Antragstellung &amp;D</oddFooter>
      </headerFooter>
    </customSheetView>
    <customSheetView guid="{64EDB8CB-9FAE-442C-BA10-2255566A9D15}" showPageBreaks="1" printArea="1" hiddenRows="1" hiddenColumns="1" topLeftCell="A25">
      <selection activeCell="L1" sqref="L1:M1048576"/>
      <pageMargins left="0.78740157480314965" right="0.39370078740157483" top="0.39370078740157483" bottom="0.74803149606299213" header="0.31496062992125984" footer="0.31496062992125984"/>
      <pageSetup paperSize="9" scale="67" orientation="portrait" r:id="rId2"/>
      <headerFooter>
        <oddFooter>&amp;L&amp;8Antrag auf Förderung 
Landkreis Altenburger Land&amp;C&amp;8&amp;A&amp;R&amp;8Datum der Antragstellung &amp;D</oddFooter>
      </headerFooter>
    </customSheetView>
  </customSheetViews>
  <mergeCells count="17">
    <mergeCell ref="C97:D97"/>
    <mergeCell ref="E87:F87"/>
    <mergeCell ref="H2:I2"/>
    <mergeCell ref="E63:F63"/>
    <mergeCell ref="B45:G46"/>
    <mergeCell ref="C71:D71"/>
    <mergeCell ref="C18:D18"/>
    <mergeCell ref="E6:I6"/>
    <mergeCell ref="E8:I8"/>
    <mergeCell ref="E10:I10"/>
    <mergeCell ref="B24:F24"/>
    <mergeCell ref="O51:R51"/>
    <mergeCell ref="O53:R53"/>
    <mergeCell ref="O55:R55"/>
    <mergeCell ref="O56:R56"/>
    <mergeCell ref="O46:R46"/>
    <mergeCell ref="O49:R49"/>
  </mergeCells>
  <dataValidations disablePrompts="1"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70" orientation="portrait" r:id="rId3"/>
  <headerFooter>
    <oddFooter>&amp;L&amp;8Antrag auf Förderung 
Landkreis Altenburger Land&amp;C&amp;8&amp;A&amp;R&amp;8Datum der Antragstellung &amp;D</oddFoot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V122"/>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2.5703125" style="292" hidden="1" customWidth="1"/>
    <col min="14" max="14" width="11.42578125" style="214" customWidth="1"/>
    <col min="15" max="16384" width="11.42578125" style="214"/>
  </cols>
  <sheetData>
    <row r="1" spans="1:14" s="216" customFormat="1" ht="18" customHeight="1" x14ac:dyDescent="0.2">
      <c r="B1" s="216" t="s">
        <v>58</v>
      </c>
      <c r="I1" s="217" t="str">
        <f ca="1">MID(CELL("Dateiname",$A$1),FIND("]",CELL("Dateiname",$A$1))+1,31)</f>
        <v>A1-P2</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0"/>
      <c r="F6" s="791"/>
      <c r="G6" s="791"/>
      <c r="H6" s="791"/>
      <c r="I6" s="801"/>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0"/>
      <c r="F8" s="791"/>
      <c r="G8" s="791"/>
      <c r="H8" s="791"/>
      <c r="I8" s="801"/>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0"/>
      <c r="F10" s="791"/>
      <c r="G10" s="791"/>
      <c r="H10" s="791"/>
      <c r="I10" s="801"/>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551"/>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551"/>
      <c r="J16" s="233"/>
    </row>
    <row r="17" spans="1:22" ht="4.5" customHeight="1" x14ac:dyDescent="0.2">
      <c r="A17" s="231"/>
      <c r="B17" s="215"/>
      <c r="C17" s="215"/>
      <c r="D17" s="215"/>
      <c r="E17" s="215"/>
      <c r="F17" s="215"/>
      <c r="G17" s="215"/>
      <c r="H17" s="215"/>
      <c r="I17" s="232"/>
      <c r="J17" s="233"/>
    </row>
    <row r="18" spans="1:22" ht="11.25" customHeight="1" x14ac:dyDescent="0.25">
      <c r="A18" s="231"/>
      <c r="B18" s="215" t="s">
        <v>28</v>
      </c>
      <c r="C18" s="793" t="s">
        <v>181</v>
      </c>
      <c r="D18" s="794"/>
      <c r="E18" s="249" t="s">
        <v>408</v>
      </c>
      <c r="F18" s="504"/>
      <c r="G18" s="215"/>
      <c r="H18" s="215" t="s">
        <v>38</v>
      </c>
      <c r="I18" s="551"/>
      <c r="J18" s="233"/>
    </row>
    <row r="19" spans="1:22" ht="4.5" customHeight="1" x14ac:dyDescent="0.2">
      <c r="A19" s="231"/>
      <c r="B19" s="215"/>
      <c r="C19" s="215"/>
      <c r="D19" s="215"/>
      <c r="E19" s="215"/>
      <c r="F19" s="215"/>
      <c r="G19" s="215"/>
      <c r="H19" s="215"/>
      <c r="I19" s="232"/>
      <c r="J19" s="233"/>
    </row>
    <row r="20" spans="1:22" x14ac:dyDescent="0.2">
      <c r="A20" s="231"/>
      <c r="B20" s="215" t="s">
        <v>31</v>
      </c>
      <c r="C20" s="215"/>
      <c r="D20" s="215"/>
      <c r="E20" s="215"/>
      <c r="F20" s="552"/>
      <c r="G20" s="215"/>
      <c r="H20" s="215" t="s">
        <v>32</v>
      </c>
      <c r="I20" s="551"/>
      <c r="J20" s="233"/>
    </row>
    <row r="21" spans="1:22" ht="4.5" customHeight="1" x14ac:dyDescent="0.2">
      <c r="A21" s="231"/>
      <c r="B21" s="215"/>
      <c r="C21" s="215"/>
      <c r="D21" s="215"/>
      <c r="E21" s="215"/>
      <c r="F21" s="215"/>
      <c r="G21" s="215"/>
      <c r="H21" s="215"/>
      <c r="I21" s="232"/>
      <c r="J21" s="233"/>
    </row>
    <row r="22" spans="1:22" ht="12.75" x14ac:dyDescent="0.2">
      <c r="A22" s="231"/>
      <c r="B22" s="215" t="s">
        <v>442</v>
      </c>
      <c r="C22" s="215"/>
      <c r="D22" s="215"/>
      <c r="E22" s="215"/>
      <c r="F22" s="215"/>
      <c r="G22" s="215"/>
      <c r="H22" s="215" t="s">
        <v>33</v>
      </c>
      <c r="I22" s="554">
        <v>39</v>
      </c>
      <c r="J22" s="233"/>
      <c r="O22" s="216" t="s">
        <v>547</v>
      </c>
    </row>
    <row r="23" spans="1:22" ht="4.5" customHeight="1" x14ac:dyDescent="0.2">
      <c r="A23" s="231"/>
      <c r="B23" s="215"/>
      <c r="C23" s="215"/>
      <c r="D23" s="215"/>
      <c r="E23" s="215"/>
      <c r="F23" s="215"/>
      <c r="G23" s="215"/>
      <c r="H23" s="215"/>
      <c r="I23" s="232"/>
      <c r="J23" s="233"/>
    </row>
    <row r="24" spans="1:22" ht="35.25" customHeight="1" x14ac:dyDescent="0.25">
      <c r="A24" s="231"/>
      <c r="B24" s="802" t="s">
        <v>548</v>
      </c>
      <c r="C24" s="803"/>
      <c r="D24" s="803"/>
      <c r="E24" s="803"/>
      <c r="F24" s="803"/>
      <c r="G24" s="215"/>
      <c r="H24" s="249" t="s">
        <v>388</v>
      </c>
      <c r="I24" s="553"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row>
    <row r="26" spans="1:22" ht="12.75" x14ac:dyDescent="0.2">
      <c r="A26" s="231"/>
      <c r="B26" s="215" t="s">
        <v>29</v>
      </c>
      <c r="C26" s="215"/>
      <c r="D26" s="215"/>
      <c r="E26" s="215"/>
      <c r="F26" s="215"/>
      <c r="G26" s="215"/>
      <c r="H26" s="215" t="s">
        <v>33</v>
      </c>
      <c r="I26" s="554"/>
      <c r="J26" s="233"/>
      <c r="O26" s="490" t="s">
        <v>530</v>
      </c>
    </row>
    <row r="27" spans="1:22" ht="4.5" customHeight="1" x14ac:dyDescent="0.2">
      <c r="A27" s="231"/>
      <c r="B27" s="215"/>
      <c r="C27" s="215"/>
      <c r="D27" s="215"/>
      <c r="E27" s="215"/>
      <c r="F27" s="215"/>
      <c r="G27" s="215"/>
      <c r="H27" s="215"/>
      <c r="I27" s="232"/>
      <c r="J27" s="233"/>
    </row>
    <row r="28" spans="1:22" ht="12.75" x14ac:dyDescent="0.2">
      <c r="A28" s="231"/>
      <c r="B28" s="215" t="s">
        <v>30</v>
      </c>
      <c r="C28" s="215"/>
      <c r="D28" s="215"/>
      <c r="E28" s="215"/>
      <c r="F28" s="215"/>
      <c r="G28" s="215"/>
      <c r="H28" s="215" t="s">
        <v>33</v>
      </c>
      <c r="I28" s="554"/>
      <c r="J28" s="233"/>
      <c r="O28" s="459" t="s">
        <v>531</v>
      </c>
    </row>
    <row r="29" spans="1:22" ht="4.5" customHeight="1" x14ac:dyDescent="0.2">
      <c r="A29" s="231"/>
      <c r="B29" s="215"/>
      <c r="C29" s="215"/>
      <c r="D29" s="215"/>
      <c r="E29" s="215"/>
      <c r="F29" s="215"/>
      <c r="G29" s="215"/>
      <c r="H29" s="215"/>
      <c r="I29" s="232"/>
      <c r="J29" s="233"/>
    </row>
    <row r="30" spans="1:22" ht="11.25" customHeight="1" x14ac:dyDescent="0.2">
      <c r="A30" s="231"/>
      <c r="B30" s="215" t="s">
        <v>56</v>
      </c>
      <c r="C30" s="215"/>
      <c r="D30" s="215"/>
      <c r="E30" s="215"/>
      <c r="F30" s="215"/>
      <c r="G30" s="215"/>
      <c r="H30" s="215"/>
      <c r="I30" s="555">
        <v>0</v>
      </c>
      <c r="J30" s="233"/>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row>
    <row r="32" spans="1:22" ht="11.25" customHeight="1" x14ac:dyDescent="0.2">
      <c r="A32" s="231"/>
      <c r="B32" s="243" t="s">
        <v>57</v>
      </c>
      <c r="C32" s="215"/>
      <c r="D32" s="215"/>
      <c r="E32" s="215"/>
      <c r="F32" s="215"/>
      <c r="G32" s="215"/>
      <c r="H32" s="215"/>
      <c r="I32" s="555">
        <v>0</v>
      </c>
      <c r="J32" s="233"/>
      <c r="O32" s="497"/>
      <c r="P32" s="469" t="s">
        <v>533</v>
      </c>
      <c r="Q32" s="469"/>
      <c r="R32" s="485"/>
      <c r="S32" s="472">
        <f>O32*8</f>
        <v>0</v>
      </c>
      <c r="T32" s="485" t="s">
        <v>529</v>
      </c>
    </row>
    <row r="33" spans="1:22" ht="4.5" customHeight="1" x14ac:dyDescent="0.2">
      <c r="A33" s="231"/>
      <c r="B33" s="215"/>
      <c r="C33" s="215"/>
      <c r="D33" s="215"/>
      <c r="E33" s="215"/>
      <c r="F33" s="215"/>
      <c r="G33" s="215"/>
      <c r="H33" s="215"/>
      <c r="I33" s="232"/>
      <c r="J33" s="233"/>
      <c r="O33" s="529"/>
      <c r="P33" s="499"/>
      <c r="Q33" s="499"/>
      <c r="R33" s="499"/>
      <c r="S33" s="499"/>
      <c r="T33" s="499"/>
    </row>
    <row r="34" spans="1:22" ht="12.75" x14ac:dyDescent="0.2">
      <c r="A34" s="231"/>
      <c r="B34" s="215"/>
      <c r="C34" s="215"/>
      <c r="D34" s="215"/>
      <c r="E34" s="215"/>
      <c r="F34" s="215"/>
      <c r="G34" s="215"/>
      <c r="H34" s="215"/>
      <c r="I34" s="215"/>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504" t="s">
        <v>37</v>
      </c>
      <c r="D38" s="215"/>
      <c r="E38" s="249" t="s">
        <v>35</v>
      </c>
      <c r="F38" s="504"/>
      <c r="G38" s="215"/>
      <c r="H38" s="249" t="s">
        <v>36</v>
      </c>
      <c r="I38" s="504"/>
      <c r="J38" s="233"/>
      <c r="O38" s="497"/>
      <c r="P38" s="469" t="s">
        <v>536</v>
      </c>
      <c r="Q38" s="469"/>
      <c r="R38" s="485"/>
      <c r="S38" s="472">
        <f>O38*8</f>
        <v>0</v>
      </c>
      <c r="T38" s="485" t="s">
        <v>529</v>
      </c>
    </row>
    <row r="39" spans="1:22" x14ac:dyDescent="0.2">
      <c r="A39" s="231"/>
      <c r="B39" s="215"/>
      <c r="C39" s="215"/>
      <c r="D39" s="215"/>
      <c r="E39" s="244"/>
      <c r="F39" s="215"/>
      <c r="G39" s="215"/>
      <c r="H39" s="215"/>
      <c r="I39" s="232"/>
      <c r="J39" s="233"/>
    </row>
    <row r="40" spans="1:22" ht="4.5" customHeight="1" x14ac:dyDescent="0.2">
      <c r="A40" s="231"/>
      <c r="B40" s="215"/>
      <c r="C40" s="215"/>
      <c r="D40" s="215"/>
      <c r="E40" s="215"/>
      <c r="F40" s="215"/>
      <c r="G40" s="215"/>
      <c r="H40" s="215"/>
      <c r="I40" s="232"/>
      <c r="J40" s="233"/>
    </row>
    <row r="41" spans="1:22" ht="12.75" x14ac:dyDescent="0.2">
      <c r="A41" s="225"/>
      <c r="B41" s="226" t="s">
        <v>40</v>
      </c>
      <c r="C41" s="227"/>
      <c r="D41" s="227"/>
      <c r="E41" s="237"/>
      <c r="F41" s="227"/>
      <c r="G41" s="227"/>
      <c r="H41" s="227"/>
      <c r="I41" s="229"/>
      <c r="J41" s="230"/>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row>
    <row r="43" spans="1:22" x14ac:dyDescent="0.2">
      <c r="A43" s="231"/>
      <c r="B43" s="215"/>
      <c r="C43" s="215"/>
      <c r="D43" s="215"/>
      <c r="E43" s="244"/>
      <c r="F43" s="215"/>
      <c r="G43" s="215"/>
      <c r="H43" s="215" t="s">
        <v>42</v>
      </c>
      <c r="I43" s="232" t="s">
        <v>41</v>
      </c>
      <c r="J43" s="233"/>
    </row>
    <row r="44" spans="1:22" ht="12.75" x14ac:dyDescent="0.2">
      <c r="A44" s="231"/>
      <c r="B44" s="215" t="s">
        <v>400</v>
      </c>
      <c r="C44" s="215"/>
      <c r="D44" s="215"/>
      <c r="E44" s="244"/>
      <c r="F44" s="215"/>
      <c r="G44" s="215"/>
      <c r="H44" s="554"/>
      <c r="I44" s="556"/>
      <c r="J44" s="233"/>
      <c r="O44" s="490" t="s">
        <v>538</v>
      </c>
    </row>
    <row r="45" spans="1:22" ht="11.25" customHeight="1" x14ac:dyDescent="0.2">
      <c r="A45" s="231"/>
      <c r="B45" s="798" t="s">
        <v>43</v>
      </c>
      <c r="C45" s="798"/>
      <c r="D45" s="798"/>
      <c r="E45" s="798"/>
      <c r="F45" s="798"/>
      <c r="G45" s="799"/>
      <c r="H45" s="554"/>
      <c r="I45" s="556">
        <v>0</v>
      </c>
      <c r="J45" s="233"/>
      <c r="O45" s="214" t="s">
        <v>546</v>
      </c>
      <c r="S45" s="214" t="s">
        <v>539</v>
      </c>
      <c r="T45" s="477"/>
    </row>
    <row r="46" spans="1:22" ht="15" x14ac:dyDescent="0.25">
      <c r="A46" s="231"/>
      <c r="B46" s="798"/>
      <c r="C46" s="798"/>
      <c r="D46" s="798"/>
      <c r="E46" s="798"/>
      <c r="F46" s="798"/>
      <c r="G46" s="799"/>
      <c r="H46" s="554"/>
      <c r="I46" s="556">
        <v>0</v>
      </c>
      <c r="J46" s="233"/>
      <c r="O46" s="790"/>
      <c r="P46" s="791"/>
      <c r="Q46" s="791"/>
      <c r="R46" s="792"/>
      <c r="S46" s="483"/>
      <c r="T46" s="485" t="s">
        <v>540</v>
      </c>
      <c r="U46" s="478"/>
    </row>
    <row r="47" spans="1:22" ht="4.5" customHeight="1" x14ac:dyDescent="0.2">
      <c r="A47" s="231"/>
      <c r="B47" s="215"/>
      <c r="C47" s="215"/>
      <c r="D47" s="215"/>
      <c r="E47" s="215"/>
      <c r="F47" s="215"/>
      <c r="G47" s="215"/>
      <c r="H47" s="215"/>
      <c r="I47" s="232"/>
      <c r="J47" s="233"/>
    </row>
    <row r="48" spans="1:22" ht="12.75" x14ac:dyDescent="0.2">
      <c r="A48" s="231"/>
      <c r="B48" s="215"/>
      <c r="C48" s="215"/>
      <c r="D48" s="215"/>
      <c r="E48" s="244"/>
      <c r="F48" s="215"/>
      <c r="G48" s="215"/>
      <c r="H48" s="215"/>
      <c r="I48" s="232"/>
      <c r="J48" s="233"/>
      <c r="U48" s="491"/>
    </row>
    <row r="49" spans="1:22" ht="15" x14ac:dyDescent="0.25">
      <c r="A49" s="231"/>
      <c r="B49" s="215" t="s">
        <v>44</v>
      </c>
      <c r="C49" s="215" t="s">
        <v>45</v>
      </c>
      <c r="D49" s="215"/>
      <c r="E49" s="556">
        <v>0</v>
      </c>
      <c r="F49" s="215"/>
      <c r="G49" s="215"/>
      <c r="H49" s="215"/>
      <c r="I49" s="557">
        <f>(H44+H45+H46)*E49</f>
        <v>0</v>
      </c>
      <c r="J49" s="233"/>
      <c r="O49" s="790"/>
      <c r="P49" s="791"/>
      <c r="Q49" s="791"/>
      <c r="R49" s="792"/>
      <c r="S49" s="483"/>
      <c r="T49" s="485" t="s">
        <v>540</v>
      </c>
      <c r="U49" s="215"/>
    </row>
    <row r="50" spans="1:22" ht="4.5" customHeight="1" x14ac:dyDescent="0.2">
      <c r="A50" s="231"/>
      <c r="B50" s="215"/>
      <c r="C50" s="215"/>
      <c r="D50" s="215"/>
      <c r="E50" s="215"/>
      <c r="F50" s="215"/>
      <c r="G50" s="215"/>
      <c r="H50" s="215"/>
      <c r="I50" s="232"/>
      <c r="J50" s="233"/>
      <c r="U50" s="215"/>
    </row>
    <row r="51" spans="1:22" ht="15" x14ac:dyDescent="0.25">
      <c r="A51" s="231"/>
      <c r="B51" s="215" t="s">
        <v>605</v>
      </c>
      <c r="C51" s="215"/>
      <c r="D51" s="215"/>
      <c r="E51" s="244"/>
      <c r="F51" s="215"/>
      <c r="G51" s="215"/>
      <c r="H51" s="215"/>
      <c r="I51" s="556">
        <v>0</v>
      </c>
      <c r="J51" s="233"/>
      <c r="O51" s="790"/>
      <c r="P51" s="791"/>
      <c r="Q51" s="791"/>
      <c r="R51" s="792"/>
      <c r="S51" s="483"/>
      <c r="T51" s="485" t="s">
        <v>540</v>
      </c>
      <c r="U51" s="491"/>
    </row>
    <row r="52" spans="1:22" x14ac:dyDescent="0.2">
      <c r="A52" s="231"/>
      <c r="B52" s="215"/>
      <c r="C52" s="215"/>
      <c r="D52" s="215"/>
      <c r="E52" s="244"/>
      <c r="F52" s="215"/>
      <c r="G52" s="215"/>
      <c r="H52" s="215"/>
      <c r="I52" s="232"/>
      <c r="J52" s="233"/>
      <c r="U52" s="215"/>
    </row>
    <row r="53" spans="1:22" ht="15" x14ac:dyDescent="0.25">
      <c r="A53" s="231"/>
      <c r="B53" s="215" t="s">
        <v>46</v>
      </c>
      <c r="C53" s="215"/>
      <c r="D53" s="215"/>
      <c r="E53" s="244"/>
      <c r="F53" s="215"/>
      <c r="G53" s="215"/>
      <c r="H53" s="215"/>
      <c r="I53" s="557">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199</v>
      </c>
      <c r="O62" s="490" t="s">
        <v>544</v>
      </c>
    </row>
    <row r="63" spans="1:22" x14ac:dyDescent="0.2">
      <c r="A63" s="231"/>
      <c r="B63" s="587" t="s">
        <v>604</v>
      </c>
      <c r="C63" s="215" t="s">
        <v>55</v>
      </c>
      <c r="D63" s="215"/>
      <c r="E63" s="795"/>
      <c r="F63" s="795"/>
      <c r="G63" s="215"/>
      <c r="H63" s="215"/>
      <c r="I63" s="556"/>
      <c r="J63" s="233"/>
      <c r="M63" s="292" t="s">
        <v>200</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567"/>
      <c r="C90" s="506"/>
      <c r="D90" s="506"/>
      <c r="E90" s="506"/>
      <c r="F90" s="506"/>
      <c r="G90" s="506"/>
      <c r="H90" s="506"/>
      <c r="I90" s="568"/>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551"/>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793" t="s">
        <v>181</v>
      </c>
      <c r="D97" s="794"/>
      <c r="E97" s="215"/>
      <c r="F97" s="504"/>
      <c r="G97" s="215"/>
      <c r="H97" s="215" t="s">
        <v>38</v>
      </c>
      <c r="I97" s="551"/>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88">
        <f>IF(F99&gt;1,I99-F99+1,0)</f>
        <v>0</v>
      </c>
      <c r="F99" s="551"/>
      <c r="G99" s="215"/>
      <c r="H99" s="215" t="s">
        <v>32</v>
      </c>
      <c r="I99" s="551"/>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554"/>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556"/>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88">
        <f>E99/365*12</f>
        <v>0</v>
      </c>
      <c r="F105" s="215"/>
      <c r="G105" s="215"/>
      <c r="H105" s="215" t="s">
        <v>388</v>
      </c>
      <c r="I105" s="553">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566">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569"/>
      <c r="D110" s="215"/>
      <c r="E110" s="264" t="s">
        <v>399</v>
      </c>
      <c r="F110" s="570"/>
      <c r="G110" s="215"/>
      <c r="H110" s="215"/>
      <c r="I110" s="571">
        <f>C110*F110</f>
        <v>0</v>
      </c>
      <c r="J110" s="233"/>
    </row>
    <row r="111" spans="1:13" ht="11.25" customHeight="1" x14ac:dyDescent="0.2">
      <c r="A111" s="231"/>
      <c r="B111" s="270" t="s">
        <v>404</v>
      </c>
      <c r="C111" s="266"/>
      <c r="D111" s="215"/>
      <c r="E111" s="264"/>
      <c r="F111" s="268"/>
      <c r="G111" s="215"/>
      <c r="H111" s="215"/>
      <c r="I111" s="269"/>
      <c r="J111" s="233"/>
    </row>
    <row r="112" spans="1:13" ht="12" thickBot="1" x14ac:dyDescent="0.25">
      <c r="A112" s="258"/>
      <c r="B112" s="567"/>
      <c r="C112" s="506"/>
      <c r="D112" s="506"/>
      <c r="E112" s="506"/>
      <c r="F112" s="506"/>
      <c r="G112" s="506"/>
      <c r="H112" s="506"/>
      <c r="I112" s="568"/>
      <c r="J112" s="260"/>
    </row>
    <row r="113" spans="1:10" hidden="1" x14ac:dyDescent="0.2">
      <c r="A113" s="231"/>
      <c r="B113" s="215"/>
      <c r="C113" s="215"/>
      <c r="D113" s="215"/>
      <c r="E113" s="288" t="s">
        <v>412</v>
      </c>
      <c r="F113" s="288" t="s">
        <v>413</v>
      </c>
      <c r="G113" s="215"/>
      <c r="H113" s="215"/>
      <c r="I113" s="261"/>
      <c r="J113" s="233"/>
    </row>
    <row r="114" spans="1:10" hidden="1" x14ac:dyDescent="0.2">
      <c r="A114" s="231"/>
      <c r="B114" s="215"/>
      <c r="C114" s="215"/>
      <c r="D114" s="215"/>
      <c r="E114" s="289">
        <f>I101*12</f>
        <v>0</v>
      </c>
      <c r="F114" s="290">
        <f>I75*12</f>
        <v>0</v>
      </c>
      <c r="I114" s="261"/>
      <c r="J114" s="233"/>
    </row>
    <row r="115" spans="1:10" hidden="1" x14ac:dyDescent="0.2">
      <c r="A115" s="231"/>
      <c r="B115" s="215"/>
      <c r="C115" s="215"/>
      <c r="D115" s="215"/>
      <c r="E115" s="289">
        <f>365.25/7</f>
        <v>52.178571428571431</v>
      </c>
      <c r="F115" s="289">
        <f>365.25/7</f>
        <v>52.178571428571431</v>
      </c>
      <c r="G115" s="215"/>
      <c r="H115" s="215"/>
      <c r="I115" s="261"/>
      <c r="J115" s="233"/>
    </row>
    <row r="116" spans="1:10" hidden="1" x14ac:dyDescent="0.2">
      <c r="A116" s="231"/>
      <c r="B116" s="215"/>
      <c r="C116" s="215"/>
      <c r="D116" s="215"/>
      <c r="E116" s="289">
        <f>E114/E115</f>
        <v>0</v>
      </c>
      <c r="F116" s="289">
        <f>F114/F115</f>
        <v>0</v>
      </c>
      <c r="G116" s="215"/>
      <c r="H116" s="215"/>
      <c r="I116" s="261"/>
      <c r="J116" s="233"/>
    </row>
    <row r="117" spans="1:10" x14ac:dyDescent="0.2">
      <c r="A117" s="231"/>
      <c r="B117" s="215"/>
      <c r="C117" s="215"/>
      <c r="D117" s="215"/>
      <c r="E117" s="291">
        <f>E116/40</f>
        <v>0</v>
      </c>
      <c r="F117" s="291">
        <f>F116/40</f>
        <v>0</v>
      </c>
      <c r="G117" s="215"/>
      <c r="H117" s="215"/>
      <c r="I117" s="261"/>
      <c r="J117" s="233"/>
    </row>
    <row r="118" spans="1:10" ht="14.25" x14ac:dyDescent="0.2">
      <c r="A118" s="231"/>
      <c r="B118" s="281" t="s">
        <v>403</v>
      </c>
      <c r="C118" s="215"/>
      <c r="D118" s="215"/>
      <c r="E118" s="215"/>
      <c r="F118" s="215"/>
      <c r="G118" s="215"/>
      <c r="H118" s="215"/>
      <c r="I118" s="214"/>
      <c r="J118" s="233"/>
    </row>
    <row r="119" spans="1:10" ht="15" thickBot="1" x14ac:dyDescent="0.25">
      <c r="A119" s="258"/>
      <c r="B119" s="282" t="s">
        <v>418</v>
      </c>
      <c r="C119" s="219"/>
      <c r="D119" s="219"/>
      <c r="E119" s="219"/>
      <c r="F119" s="219"/>
      <c r="G119" s="219"/>
      <c r="H119" s="219"/>
      <c r="I119" s="262"/>
      <c r="J119" s="260"/>
    </row>
    <row r="120" spans="1:10" x14ac:dyDescent="0.2">
      <c r="E120" s="214"/>
    </row>
    <row r="121" spans="1:10" x14ac:dyDescent="0.2">
      <c r="E121" s="214"/>
    </row>
    <row r="122" spans="1:10" x14ac:dyDescent="0.2">
      <c r="E122" s="214"/>
    </row>
  </sheetData>
  <sheetProtection algorithmName="SHA-512" hashValue="t9M4Txn3Q+3clwhstxhLnD0djhZJjpg3wwx4G3MJXgloCII+AszeqyI/IM/QfpdqfVxsrHfgmQWGmliJZv9j6Q==" saltValue="j62QXCZ3Xk4sTzZwlGDwcA==" spinCount="100000" sheet="1" selectLockedCells="1"/>
  <customSheetViews>
    <customSheetView guid="{CB0F96DD-44E5-44A4-860F-548ECBB436AE}" showPageBreaks="1" fitToPage="1" printArea="1">
      <selection activeCell="L1" sqref="L1:M1048576"/>
      <pageMargins left="0.78740157480314965" right="0.39370078740157483" top="0.39370078740157483" bottom="0.74803149606299213" header="0.31496062992125984" footer="0.31496062992125984"/>
      <pageSetup paperSize="9" scale="67" orientation="portrait" horizontalDpi="0" verticalDpi="0" r:id="rId1"/>
      <headerFooter>
        <oddFooter>&amp;L&amp;8Antrag auf Förderung 
Landkreis Altenburger Land&amp;C&amp;8&amp;A&amp;R&amp;8Datum der Antragstellung &amp;D</oddFooter>
      </headerFooter>
    </customSheetView>
    <customSheetView guid="{64EDB8CB-9FAE-442C-BA10-2255566A9D15}" showPageBreaks="1" fitToPage="1" printArea="1" hiddenRows="1" hiddenColumns="1">
      <selection activeCell="L1" sqref="L1:M1048576"/>
      <pageMargins left="0.78740157480314965" right="0.39370078740157483" top="0.39370078740157483" bottom="0.74803149606299213" header="0.31496062992125984" footer="0.31496062992125984"/>
      <pageSetup paperSize="9" scale="67"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disablePrompts="1" count="2">
    <dataValidation type="list" allowBlank="1" showInputMessage="1" showErrorMessage="1" sqref="C71 C97 C18">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4"/>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autoPageBreaks="0" fitToPage="1"/>
  </sheetPr>
  <dimension ref="A1:V123"/>
  <sheetViews>
    <sheetView showGridLines="0" showRowColHeaders="0" zoomScaleNormal="100" workbookViewId="0">
      <selection activeCell="E6" sqref="E6:I6"/>
    </sheetView>
  </sheetViews>
  <sheetFormatPr baseColWidth="10" defaultColWidth="11.42578125" defaultRowHeight="11.25" x14ac:dyDescent="0.2"/>
  <cols>
    <col min="1" max="1" width="1.28515625" style="214" customWidth="1"/>
    <col min="2" max="2" width="27.28515625" style="214" customWidth="1"/>
    <col min="3" max="3" width="11.42578125" style="214" customWidth="1"/>
    <col min="4" max="4" width="2.140625" style="214" customWidth="1"/>
    <col min="5" max="5" width="12.7109375" style="218" customWidth="1"/>
    <col min="6" max="6" width="11.42578125" style="214"/>
    <col min="7" max="7" width="2.140625" style="214" customWidth="1"/>
    <col min="8" max="8" width="16.85546875" style="214" customWidth="1"/>
    <col min="9" max="9" width="12.42578125" style="263" customWidth="1"/>
    <col min="10" max="10" width="1.28515625" style="214" customWidth="1"/>
    <col min="11" max="11" width="11.28515625" style="214" customWidth="1"/>
    <col min="12" max="12" width="15" style="214" hidden="1" customWidth="1"/>
    <col min="13" max="13" width="11.42578125" style="292" hidden="1" customWidth="1"/>
    <col min="14" max="16384" width="11.42578125" style="214"/>
  </cols>
  <sheetData>
    <row r="1" spans="1:14" s="216" customFormat="1" ht="18" customHeight="1" x14ac:dyDescent="0.2">
      <c r="B1" s="216" t="s">
        <v>58</v>
      </c>
      <c r="I1" s="217" t="str">
        <f ca="1">MID(CELL("Dateiname",$A$1),FIND("]",CELL("Dateiname",$A$1))+1,31)</f>
        <v>A1-P3</v>
      </c>
      <c r="M1" s="414"/>
    </row>
    <row r="2" spans="1:14" ht="15.75" thickBot="1" x14ac:dyDescent="0.3">
      <c r="F2" s="219"/>
      <c r="G2" s="220" t="s">
        <v>85</v>
      </c>
      <c r="H2" s="796" t="str">
        <f>IF('Seite 1'!G17="","",'Seite 1'!G17)</f>
        <v/>
      </c>
      <c r="I2" s="797"/>
    </row>
    <row r="3" spans="1:14" ht="4.5" customHeight="1" x14ac:dyDescent="0.2">
      <c r="A3" s="221"/>
      <c r="B3" s="222"/>
      <c r="C3" s="222"/>
      <c r="D3" s="222"/>
      <c r="E3" s="222"/>
      <c r="F3" s="222"/>
      <c r="G3" s="222"/>
      <c r="H3" s="222"/>
      <c r="I3" s="223"/>
      <c r="J3" s="224"/>
    </row>
    <row r="4" spans="1:14" ht="12" x14ac:dyDescent="0.2">
      <c r="A4" s="225"/>
      <c r="B4" s="226" t="s">
        <v>22</v>
      </c>
      <c r="C4" s="227"/>
      <c r="D4" s="228"/>
      <c r="E4" s="227"/>
      <c r="F4" s="227"/>
      <c r="G4" s="227"/>
      <c r="H4" s="227"/>
      <c r="I4" s="229"/>
      <c r="J4" s="230"/>
    </row>
    <row r="5" spans="1:14" ht="4.5" customHeight="1" x14ac:dyDescent="0.2">
      <c r="A5" s="231"/>
      <c r="B5" s="215"/>
      <c r="C5" s="215"/>
      <c r="D5" s="215"/>
      <c r="E5" s="215"/>
      <c r="F5" s="215"/>
      <c r="G5" s="215"/>
      <c r="H5" s="215"/>
      <c r="I5" s="232"/>
      <c r="J5" s="233"/>
    </row>
    <row r="6" spans="1:14" ht="11.25" customHeight="1" x14ac:dyDescent="0.25">
      <c r="A6" s="231"/>
      <c r="B6" s="215" t="s">
        <v>23</v>
      </c>
      <c r="C6" s="215"/>
      <c r="D6" s="215"/>
      <c r="E6" s="806"/>
      <c r="F6" s="807"/>
      <c r="G6" s="807"/>
      <c r="H6" s="807"/>
      <c r="I6" s="808"/>
      <c r="J6" s="233"/>
    </row>
    <row r="7" spans="1:14" ht="4.5" customHeight="1" x14ac:dyDescent="0.2">
      <c r="A7" s="231"/>
      <c r="B7" s="215"/>
      <c r="C7" s="215"/>
      <c r="D7" s="215"/>
      <c r="E7" s="215"/>
      <c r="F7" s="215"/>
      <c r="G7" s="215"/>
      <c r="H7" s="215"/>
      <c r="I7" s="232"/>
      <c r="J7" s="233"/>
    </row>
    <row r="8" spans="1:14" ht="11.25" customHeight="1" x14ac:dyDescent="0.25">
      <c r="A8" s="231"/>
      <c r="B8" s="215" t="s">
        <v>24</v>
      </c>
      <c r="C8" s="215"/>
      <c r="D8" s="215"/>
      <c r="E8" s="806"/>
      <c r="F8" s="807"/>
      <c r="G8" s="807"/>
      <c r="H8" s="807"/>
      <c r="I8" s="808"/>
      <c r="J8" s="233"/>
    </row>
    <row r="9" spans="1:14" ht="4.5" customHeight="1" x14ac:dyDescent="0.2">
      <c r="A9" s="231"/>
      <c r="B9" s="215"/>
      <c r="C9" s="215"/>
      <c r="D9" s="215"/>
      <c r="E9" s="215"/>
      <c r="F9" s="215"/>
      <c r="G9" s="215"/>
      <c r="H9" s="215"/>
      <c r="I9" s="232"/>
      <c r="J9" s="233"/>
    </row>
    <row r="10" spans="1:14" ht="11.25" customHeight="1" x14ac:dyDescent="0.25">
      <c r="A10" s="231"/>
      <c r="B10" s="215" t="s">
        <v>25</v>
      </c>
      <c r="C10" s="215"/>
      <c r="D10" s="215"/>
      <c r="E10" s="806"/>
      <c r="F10" s="807"/>
      <c r="G10" s="807"/>
      <c r="H10" s="807"/>
      <c r="I10" s="808"/>
      <c r="J10" s="233"/>
    </row>
    <row r="11" spans="1:14" ht="4.5" customHeight="1" x14ac:dyDescent="0.2">
      <c r="A11" s="231"/>
      <c r="B11" s="215"/>
      <c r="C11" s="215"/>
      <c r="D11" s="215"/>
      <c r="E11" s="215"/>
      <c r="F11" s="215"/>
      <c r="G11" s="215"/>
      <c r="H11" s="215"/>
      <c r="I11" s="232"/>
      <c r="J11" s="233"/>
    </row>
    <row r="12" spans="1:14" x14ac:dyDescent="0.2">
      <c r="A12" s="231"/>
      <c r="B12" s="215" t="s">
        <v>26</v>
      </c>
      <c r="C12" s="215"/>
      <c r="D12" s="215"/>
      <c r="E12" s="215"/>
      <c r="F12" s="215"/>
      <c r="G12" s="215"/>
      <c r="H12" s="215"/>
      <c r="I12" s="234"/>
      <c r="J12" s="233"/>
    </row>
    <row r="13" spans="1:14" ht="4.5" customHeight="1" thickBot="1" x14ac:dyDescent="0.25">
      <c r="A13" s="231"/>
      <c r="B13" s="215"/>
      <c r="C13" s="215"/>
      <c r="D13" s="215"/>
      <c r="E13" s="215"/>
      <c r="F13" s="215"/>
      <c r="G13" s="215"/>
      <c r="H13" s="215"/>
      <c r="I13" s="525"/>
      <c r="J13" s="233"/>
      <c r="N13" s="292"/>
    </row>
    <row r="14" spans="1:14" ht="12" customHeight="1" x14ac:dyDescent="0.2">
      <c r="A14" s="221"/>
      <c r="B14" s="526" t="s">
        <v>382</v>
      </c>
      <c r="C14" s="222"/>
      <c r="D14" s="222"/>
      <c r="E14" s="222"/>
      <c r="F14" s="222"/>
      <c r="G14" s="222"/>
      <c r="H14" s="222"/>
      <c r="I14" s="223"/>
      <c r="J14" s="224"/>
      <c r="N14" s="292"/>
    </row>
    <row r="15" spans="1:14" ht="4.5" customHeight="1" x14ac:dyDescent="0.2">
      <c r="A15" s="231"/>
      <c r="B15" s="215"/>
      <c r="C15" s="215"/>
      <c r="D15" s="215"/>
      <c r="E15" s="215"/>
      <c r="F15" s="215"/>
      <c r="G15" s="215"/>
      <c r="H15" s="215"/>
      <c r="I15" s="232"/>
      <c r="J15" s="233"/>
    </row>
    <row r="16" spans="1:14" x14ac:dyDescent="0.2">
      <c r="A16" s="231"/>
      <c r="B16" s="215" t="s">
        <v>27</v>
      </c>
      <c r="C16" s="215"/>
      <c r="D16" s="215"/>
      <c r="E16" s="215"/>
      <c r="F16" s="215"/>
      <c r="G16" s="215"/>
      <c r="H16" s="215"/>
      <c r="I16" s="238"/>
      <c r="J16" s="233"/>
      <c r="M16" s="214"/>
    </row>
    <row r="17" spans="1:22" ht="4.5" customHeight="1" x14ac:dyDescent="0.2">
      <c r="A17" s="231"/>
      <c r="B17" s="215"/>
      <c r="C17" s="215"/>
      <c r="D17" s="215"/>
      <c r="E17" s="215"/>
      <c r="F17" s="215"/>
      <c r="G17" s="215"/>
      <c r="H17" s="215"/>
      <c r="I17" s="232"/>
      <c r="J17" s="233"/>
      <c r="M17" s="214"/>
    </row>
    <row r="18" spans="1:22" ht="11.25" customHeight="1" x14ac:dyDescent="0.25">
      <c r="A18" s="231"/>
      <c r="B18" s="215" t="s">
        <v>28</v>
      </c>
      <c r="C18" s="804" t="s">
        <v>181</v>
      </c>
      <c r="D18" s="805"/>
      <c r="E18" s="275" t="s">
        <v>408</v>
      </c>
      <c r="F18" s="239"/>
      <c r="G18" s="215"/>
      <c r="H18" s="215" t="s">
        <v>38</v>
      </c>
      <c r="I18" s="238"/>
      <c r="J18" s="233"/>
      <c r="M18" s="214"/>
    </row>
    <row r="19" spans="1:22" ht="4.5" customHeight="1" x14ac:dyDescent="0.2">
      <c r="A19" s="231"/>
      <c r="B19" s="215"/>
      <c r="C19" s="215"/>
      <c r="D19" s="215"/>
      <c r="E19" s="215"/>
      <c r="F19" s="215"/>
      <c r="G19" s="215"/>
      <c r="H19" s="215"/>
      <c r="I19" s="232"/>
      <c r="J19" s="233"/>
      <c r="M19" s="214"/>
    </row>
    <row r="20" spans="1:22" x14ac:dyDescent="0.2">
      <c r="A20" s="231"/>
      <c r="B20" s="215" t="s">
        <v>31</v>
      </c>
      <c r="C20" s="215"/>
      <c r="D20" s="215"/>
      <c r="E20" s="215"/>
      <c r="F20" s="240"/>
      <c r="G20" s="215"/>
      <c r="H20" s="215" t="s">
        <v>32</v>
      </c>
      <c r="I20" s="238"/>
      <c r="J20" s="233"/>
      <c r="M20" s="214"/>
    </row>
    <row r="21" spans="1:22" ht="4.5" customHeight="1" x14ac:dyDescent="0.2">
      <c r="A21" s="231"/>
      <c r="B21" s="215"/>
      <c r="C21" s="215"/>
      <c r="D21" s="215"/>
      <c r="E21" s="215"/>
      <c r="F21" s="215"/>
      <c r="G21" s="215"/>
      <c r="H21" s="215"/>
      <c r="I21" s="232"/>
      <c r="J21" s="233"/>
      <c r="M21" s="214"/>
    </row>
    <row r="22" spans="1:22" ht="12.75" x14ac:dyDescent="0.2">
      <c r="A22" s="231"/>
      <c r="B22" s="215" t="s">
        <v>442</v>
      </c>
      <c r="C22" s="215"/>
      <c r="D22" s="215"/>
      <c r="E22" s="215"/>
      <c r="F22" s="215"/>
      <c r="G22" s="215"/>
      <c r="H22" s="215" t="s">
        <v>33</v>
      </c>
      <c r="I22" s="554">
        <v>39</v>
      </c>
      <c r="J22" s="233"/>
      <c r="M22" s="214"/>
      <c r="O22" s="216" t="s">
        <v>547</v>
      </c>
    </row>
    <row r="23" spans="1:22" ht="4.5" customHeight="1" x14ac:dyDescent="0.2">
      <c r="A23" s="231"/>
      <c r="B23" s="215"/>
      <c r="C23" s="215"/>
      <c r="D23" s="215"/>
      <c r="E23" s="215"/>
      <c r="F23" s="215"/>
      <c r="G23" s="215"/>
      <c r="H23" s="215"/>
      <c r="I23" s="232"/>
      <c r="J23" s="233"/>
      <c r="M23" s="214"/>
    </row>
    <row r="24" spans="1:22" ht="35.25" customHeight="1" x14ac:dyDescent="0.25">
      <c r="A24" s="231"/>
      <c r="B24" s="802" t="s">
        <v>548</v>
      </c>
      <c r="C24" s="809"/>
      <c r="D24" s="809"/>
      <c r="E24" s="809"/>
      <c r="F24" s="809"/>
      <c r="G24" s="215"/>
      <c r="H24" s="249" t="s">
        <v>388</v>
      </c>
      <c r="I24" s="420" t="str">
        <f>IF(U41&gt;0,U64,"")</f>
        <v/>
      </c>
      <c r="J24" s="233"/>
      <c r="N24" s="292"/>
      <c r="O24" s="474"/>
      <c r="P24" s="487" t="s">
        <v>528</v>
      </c>
      <c r="Q24" s="487"/>
      <c r="R24" s="487"/>
      <c r="S24" s="487"/>
      <c r="T24" s="487"/>
      <c r="U24" s="487">
        <v>2088</v>
      </c>
      <c r="V24" s="487" t="s">
        <v>529</v>
      </c>
    </row>
    <row r="25" spans="1:22" ht="4.5" customHeight="1" x14ac:dyDescent="0.2">
      <c r="A25" s="231"/>
      <c r="B25" s="215"/>
      <c r="C25" s="215"/>
      <c r="D25" s="215"/>
      <c r="E25" s="215"/>
      <c r="F25" s="215"/>
      <c r="G25" s="215"/>
      <c r="H25" s="215"/>
      <c r="I25" s="232"/>
      <c r="J25" s="233"/>
      <c r="M25" s="214"/>
    </row>
    <row r="26" spans="1:22" ht="12.75" x14ac:dyDescent="0.2">
      <c r="A26" s="231"/>
      <c r="B26" s="215" t="s">
        <v>29</v>
      </c>
      <c r="C26" s="215"/>
      <c r="D26" s="215"/>
      <c r="E26" s="215"/>
      <c r="F26" s="215"/>
      <c r="G26" s="215"/>
      <c r="H26" s="215" t="s">
        <v>33</v>
      </c>
      <c r="I26" s="241"/>
      <c r="J26" s="233"/>
      <c r="M26" s="214"/>
      <c r="O26" s="490" t="s">
        <v>530</v>
      </c>
    </row>
    <row r="27" spans="1:22" ht="4.5" customHeight="1" x14ac:dyDescent="0.2">
      <c r="A27" s="231"/>
      <c r="B27" s="215"/>
      <c r="C27" s="215"/>
      <c r="D27" s="215"/>
      <c r="E27" s="215"/>
      <c r="F27" s="215"/>
      <c r="G27" s="215"/>
      <c r="H27" s="215"/>
      <c r="I27" s="232"/>
      <c r="J27" s="233"/>
      <c r="M27" s="214"/>
    </row>
    <row r="28" spans="1:22" ht="12.75" x14ac:dyDescent="0.2">
      <c r="A28" s="231"/>
      <c r="B28" s="215" t="s">
        <v>30</v>
      </c>
      <c r="C28" s="215"/>
      <c r="D28" s="215"/>
      <c r="E28" s="215"/>
      <c r="F28" s="215"/>
      <c r="G28" s="215"/>
      <c r="H28" s="215" t="s">
        <v>33</v>
      </c>
      <c r="I28" s="241"/>
      <c r="J28" s="233"/>
      <c r="M28" s="214"/>
      <c r="O28" s="459" t="s">
        <v>531</v>
      </c>
    </row>
    <row r="29" spans="1:22" ht="4.5" customHeight="1" x14ac:dyDescent="0.2">
      <c r="A29" s="231"/>
      <c r="B29" s="215"/>
      <c r="C29" s="215"/>
      <c r="D29" s="215"/>
      <c r="E29" s="215"/>
      <c r="F29" s="215"/>
      <c r="G29" s="215"/>
      <c r="H29" s="215"/>
      <c r="I29" s="232"/>
      <c r="J29" s="233"/>
      <c r="M29" s="214"/>
    </row>
    <row r="30" spans="1:22" ht="11.25" customHeight="1" x14ac:dyDescent="0.2">
      <c r="A30" s="231"/>
      <c r="B30" s="215" t="s">
        <v>56</v>
      </c>
      <c r="C30" s="215"/>
      <c r="D30" s="215"/>
      <c r="E30" s="215"/>
      <c r="F30" s="215"/>
      <c r="G30" s="215"/>
      <c r="H30" s="215"/>
      <c r="I30" s="242">
        <v>0</v>
      </c>
      <c r="J30" s="233"/>
      <c r="M30" s="214"/>
      <c r="O30" s="497"/>
      <c r="P30" s="469" t="s">
        <v>532</v>
      </c>
      <c r="Q30" s="469"/>
      <c r="R30" s="485"/>
      <c r="S30" s="472">
        <f>O30*8</f>
        <v>0</v>
      </c>
      <c r="T30" s="485" t="s">
        <v>529</v>
      </c>
    </row>
    <row r="31" spans="1:22" ht="4.5" customHeight="1" x14ac:dyDescent="0.2">
      <c r="A31" s="231"/>
      <c r="B31" s="215"/>
      <c r="C31" s="215"/>
      <c r="D31" s="215"/>
      <c r="E31" s="215"/>
      <c r="F31" s="215"/>
      <c r="G31" s="215"/>
      <c r="H31" s="215"/>
      <c r="I31" s="232"/>
      <c r="J31" s="233"/>
      <c r="M31" s="214"/>
    </row>
    <row r="32" spans="1:22" ht="11.25" customHeight="1" x14ac:dyDescent="0.2">
      <c r="A32" s="231"/>
      <c r="B32" s="243" t="s">
        <v>57</v>
      </c>
      <c r="C32" s="215"/>
      <c r="D32" s="215"/>
      <c r="E32" s="215"/>
      <c r="F32" s="215"/>
      <c r="G32" s="215"/>
      <c r="H32" s="215"/>
      <c r="I32" s="242">
        <v>0</v>
      </c>
      <c r="J32" s="233"/>
      <c r="M32" s="214"/>
      <c r="O32" s="497"/>
      <c r="P32" s="469" t="s">
        <v>533</v>
      </c>
      <c r="Q32" s="469"/>
      <c r="R32" s="485"/>
      <c r="S32" s="472">
        <f>O32*8</f>
        <v>0</v>
      </c>
      <c r="T32" s="485" t="s">
        <v>529</v>
      </c>
    </row>
    <row r="33" spans="1:22" ht="4.5" customHeight="1" x14ac:dyDescent="0.2">
      <c r="A33" s="231"/>
      <c r="B33" s="215"/>
      <c r="C33" s="215"/>
      <c r="D33" s="215"/>
      <c r="E33" s="215"/>
      <c r="F33" s="215"/>
      <c r="G33" s="215"/>
      <c r="H33" s="215"/>
      <c r="I33" s="232"/>
      <c r="J33" s="233"/>
      <c r="M33" s="214"/>
      <c r="O33" s="529"/>
      <c r="P33" s="499"/>
      <c r="Q33" s="499"/>
      <c r="R33" s="499"/>
      <c r="S33" s="499"/>
      <c r="T33" s="499"/>
    </row>
    <row r="34" spans="1:22" ht="12.75" x14ac:dyDescent="0.2">
      <c r="A34" s="231"/>
      <c r="E34" s="214"/>
      <c r="I34" s="214"/>
      <c r="J34" s="233"/>
      <c r="N34" s="292"/>
      <c r="O34" s="497"/>
      <c r="P34" s="469" t="s">
        <v>534</v>
      </c>
      <c r="Q34" s="469"/>
      <c r="R34" s="485"/>
      <c r="S34" s="472">
        <f>O34*8</f>
        <v>0</v>
      </c>
      <c r="T34" s="485" t="s">
        <v>529</v>
      </c>
    </row>
    <row r="35" spans="1:22" ht="4.5" customHeight="1" x14ac:dyDescent="0.2">
      <c r="A35" s="245"/>
      <c r="B35" s="246"/>
      <c r="C35" s="246"/>
      <c r="D35" s="246"/>
      <c r="E35" s="246"/>
      <c r="F35" s="246"/>
      <c r="G35" s="246"/>
      <c r="H35" s="246"/>
      <c r="I35" s="247"/>
      <c r="J35" s="248"/>
    </row>
    <row r="36" spans="1:22" ht="12.75" x14ac:dyDescent="0.2">
      <c r="A36" s="225"/>
      <c r="B36" s="226" t="s">
        <v>34</v>
      </c>
      <c r="C36" s="227"/>
      <c r="D36" s="227"/>
      <c r="E36" s="237"/>
      <c r="F36" s="227"/>
      <c r="G36" s="227"/>
      <c r="H36" s="227"/>
      <c r="I36" s="229"/>
      <c r="J36" s="230"/>
      <c r="O36" s="497"/>
      <c r="P36" s="469" t="s">
        <v>535</v>
      </c>
      <c r="Q36" s="469"/>
      <c r="R36" s="485"/>
      <c r="S36" s="472">
        <f>O36*8</f>
        <v>0</v>
      </c>
      <c r="T36" s="485" t="s">
        <v>529</v>
      </c>
    </row>
    <row r="37" spans="1:22" ht="4.5" customHeight="1" x14ac:dyDescent="0.2">
      <c r="A37" s="231"/>
      <c r="B37" s="215"/>
      <c r="C37" s="215"/>
      <c r="D37" s="215"/>
      <c r="E37" s="215"/>
      <c r="F37" s="215"/>
      <c r="G37" s="215"/>
      <c r="H37" s="215"/>
      <c r="I37" s="232"/>
      <c r="J37" s="233"/>
    </row>
    <row r="38" spans="1:22" ht="12.75" x14ac:dyDescent="0.2">
      <c r="A38" s="231"/>
      <c r="B38" s="243" t="s">
        <v>39</v>
      </c>
      <c r="C38" s="239" t="s">
        <v>37</v>
      </c>
      <c r="D38" s="215"/>
      <c r="E38" s="249" t="s">
        <v>35</v>
      </c>
      <c r="F38" s="239"/>
      <c r="G38" s="215"/>
      <c r="H38" s="249" t="s">
        <v>36</v>
      </c>
      <c r="I38" s="239"/>
      <c r="J38" s="233"/>
      <c r="M38" s="214"/>
      <c r="O38" s="497"/>
      <c r="P38" s="469" t="s">
        <v>536</v>
      </c>
      <c r="Q38" s="469"/>
      <c r="R38" s="485"/>
      <c r="S38" s="472">
        <f>O38*8</f>
        <v>0</v>
      </c>
      <c r="T38" s="485" t="s">
        <v>529</v>
      </c>
    </row>
    <row r="39" spans="1:22" x14ac:dyDescent="0.2">
      <c r="A39" s="231"/>
      <c r="B39" s="215"/>
      <c r="C39" s="215"/>
      <c r="D39" s="215"/>
      <c r="E39" s="244"/>
      <c r="F39" s="215"/>
      <c r="G39" s="215"/>
      <c r="H39" s="215"/>
      <c r="I39" s="232"/>
      <c r="J39" s="233"/>
      <c r="M39" s="214"/>
    </row>
    <row r="40" spans="1:22" ht="4.5" customHeight="1" x14ac:dyDescent="0.2">
      <c r="A40" s="231"/>
      <c r="B40" s="215"/>
      <c r="C40" s="215"/>
      <c r="D40" s="215"/>
      <c r="E40" s="215"/>
      <c r="F40" s="215"/>
      <c r="G40" s="215"/>
      <c r="H40" s="215"/>
      <c r="I40" s="232"/>
      <c r="J40" s="233"/>
      <c r="M40" s="214"/>
    </row>
    <row r="41" spans="1:22" ht="12.75" x14ac:dyDescent="0.2">
      <c r="A41" s="225"/>
      <c r="B41" s="226" t="s">
        <v>40</v>
      </c>
      <c r="C41" s="227"/>
      <c r="D41" s="227"/>
      <c r="E41" s="237"/>
      <c r="F41" s="227"/>
      <c r="G41" s="227"/>
      <c r="H41" s="227"/>
      <c r="I41" s="229"/>
      <c r="J41" s="230"/>
      <c r="M41" s="214"/>
      <c r="O41" s="474"/>
      <c r="P41" s="488" t="s">
        <v>537</v>
      </c>
      <c r="Q41" s="487"/>
      <c r="R41" s="487"/>
      <c r="S41" s="487"/>
      <c r="T41" s="473"/>
      <c r="U41" s="487">
        <f>SUM(S30,S32,S34,S36,S38)</f>
        <v>0</v>
      </c>
      <c r="V41" s="487" t="s">
        <v>529</v>
      </c>
    </row>
    <row r="42" spans="1:22" ht="4.5" customHeight="1" x14ac:dyDescent="0.2">
      <c r="A42" s="231"/>
      <c r="B42" s="215"/>
      <c r="C42" s="215"/>
      <c r="D42" s="215"/>
      <c r="E42" s="215"/>
      <c r="F42" s="215"/>
      <c r="G42" s="215"/>
      <c r="H42" s="215"/>
      <c r="I42" s="232"/>
      <c r="J42" s="233"/>
      <c r="M42" s="214"/>
    </row>
    <row r="43" spans="1:22" x14ac:dyDescent="0.2">
      <c r="A43" s="231"/>
      <c r="B43" s="215"/>
      <c r="C43" s="215"/>
      <c r="D43" s="215"/>
      <c r="E43" s="244"/>
      <c r="F43" s="215"/>
      <c r="G43" s="215"/>
      <c r="H43" s="215" t="s">
        <v>42</v>
      </c>
      <c r="I43" s="232" t="s">
        <v>41</v>
      </c>
      <c r="J43" s="233"/>
      <c r="M43" s="214"/>
    </row>
    <row r="44" spans="1:22" ht="12.75" x14ac:dyDescent="0.2">
      <c r="A44" s="231"/>
      <c r="B44" s="215" t="s">
        <v>400</v>
      </c>
      <c r="C44" s="215"/>
      <c r="D44" s="215"/>
      <c r="E44" s="244"/>
      <c r="F44" s="215"/>
      <c r="G44" s="215"/>
      <c r="H44" s="241"/>
      <c r="I44" s="250">
        <v>0</v>
      </c>
      <c r="J44" s="233"/>
      <c r="M44" s="214"/>
      <c r="O44" s="490" t="s">
        <v>538</v>
      </c>
    </row>
    <row r="45" spans="1:22" ht="11.25" customHeight="1" x14ac:dyDescent="0.2">
      <c r="A45" s="231"/>
      <c r="B45" s="798" t="s">
        <v>43</v>
      </c>
      <c r="C45" s="798"/>
      <c r="D45" s="798"/>
      <c r="E45" s="798"/>
      <c r="F45" s="798"/>
      <c r="G45" s="799"/>
      <c r="H45" s="241"/>
      <c r="I45" s="250">
        <v>0</v>
      </c>
      <c r="J45" s="233"/>
      <c r="M45" s="214"/>
      <c r="O45" s="214" t="s">
        <v>546</v>
      </c>
      <c r="S45" s="214" t="s">
        <v>539</v>
      </c>
      <c r="T45" s="477"/>
    </row>
    <row r="46" spans="1:22" ht="15" x14ac:dyDescent="0.25">
      <c r="A46" s="231"/>
      <c r="B46" s="798"/>
      <c r="C46" s="798"/>
      <c r="D46" s="798"/>
      <c r="E46" s="798"/>
      <c r="F46" s="798"/>
      <c r="G46" s="799"/>
      <c r="H46" s="241"/>
      <c r="I46" s="250">
        <v>0</v>
      </c>
      <c r="J46" s="233"/>
      <c r="M46" s="214"/>
      <c r="O46" s="790"/>
      <c r="P46" s="791"/>
      <c r="Q46" s="791"/>
      <c r="R46" s="792"/>
      <c r="S46" s="483"/>
      <c r="T46" s="485" t="s">
        <v>540</v>
      </c>
      <c r="U46" s="478"/>
    </row>
    <row r="47" spans="1:22" ht="4.5" customHeight="1" x14ac:dyDescent="0.2">
      <c r="A47" s="231"/>
      <c r="B47" s="215"/>
      <c r="C47" s="215"/>
      <c r="D47" s="215"/>
      <c r="E47" s="215"/>
      <c r="F47" s="215"/>
      <c r="G47" s="215"/>
      <c r="H47" s="215"/>
      <c r="I47" s="232"/>
      <c r="J47" s="233"/>
      <c r="M47" s="214"/>
    </row>
    <row r="48" spans="1:22" ht="12.75" x14ac:dyDescent="0.2">
      <c r="A48" s="231"/>
      <c r="B48" s="215"/>
      <c r="C48" s="215"/>
      <c r="D48" s="215"/>
      <c r="E48" s="244"/>
      <c r="F48" s="215"/>
      <c r="G48" s="215"/>
      <c r="H48" s="215"/>
      <c r="I48" s="232"/>
      <c r="J48" s="233"/>
      <c r="M48" s="214"/>
      <c r="U48" s="491"/>
    </row>
    <row r="49" spans="1:22" ht="15" x14ac:dyDescent="0.25">
      <c r="A49" s="231"/>
      <c r="B49" s="215" t="s">
        <v>44</v>
      </c>
      <c r="C49" s="215" t="s">
        <v>45</v>
      </c>
      <c r="D49" s="215"/>
      <c r="E49" s="250">
        <v>0</v>
      </c>
      <c r="F49" s="215"/>
      <c r="G49" s="215"/>
      <c r="H49" s="215"/>
      <c r="I49" s="251">
        <f>(H44+H45+H46)*E49</f>
        <v>0</v>
      </c>
      <c r="J49" s="233"/>
      <c r="M49" s="214"/>
      <c r="O49" s="790"/>
      <c r="P49" s="791"/>
      <c r="Q49" s="791"/>
      <c r="R49" s="792"/>
      <c r="S49" s="483"/>
      <c r="T49" s="485" t="s">
        <v>540</v>
      </c>
      <c r="U49" s="215"/>
    </row>
    <row r="50" spans="1:22" ht="4.5" customHeight="1" x14ac:dyDescent="0.2">
      <c r="A50" s="231"/>
      <c r="B50" s="215"/>
      <c r="C50" s="215"/>
      <c r="D50" s="215"/>
      <c r="E50" s="215"/>
      <c r="F50" s="215"/>
      <c r="G50" s="215"/>
      <c r="H50" s="215"/>
      <c r="I50" s="232"/>
      <c r="J50" s="233"/>
      <c r="M50" s="214"/>
      <c r="U50" s="215"/>
    </row>
    <row r="51" spans="1:22" ht="15" x14ac:dyDescent="0.25">
      <c r="A51" s="231"/>
      <c r="B51" s="215" t="s">
        <v>605</v>
      </c>
      <c r="C51" s="215"/>
      <c r="D51" s="215"/>
      <c r="E51" s="244"/>
      <c r="F51" s="215"/>
      <c r="G51" s="215"/>
      <c r="H51" s="215"/>
      <c r="I51" s="250">
        <v>0</v>
      </c>
      <c r="J51" s="233"/>
      <c r="M51" s="214"/>
      <c r="O51" s="790"/>
      <c r="P51" s="791"/>
      <c r="Q51" s="791"/>
      <c r="R51" s="792"/>
      <c r="S51" s="483"/>
      <c r="T51" s="485" t="s">
        <v>540</v>
      </c>
      <c r="U51" s="491"/>
    </row>
    <row r="52" spans="1:22" x14ac:dyDescent="0.2">
      <c r="A52" s="231"/>
      <c r="B52" s="215"/>
      <c r="C52" s="215"/>
      <c r="D52" s="215"/>
      <c r="E52" s="244"/>
      <c r="F52" s="215"/>
      <c r="G52" s="215"/>
      <c r="H52" s="215"/>
      <c r="I52" s="232"/>
      <c r="J52" s="233"/>
      <c r="M52" s="214"/>
      <c r="U52" s="215"/>
    </row>
    <row r="53" spans="1:22" ht="15" x14ac:dyDescent="0.25">
      <c r="A53" s="231"/>
      <c r="B53" s="215" t="s">
        <v>46</v>
      </c>
      <c r="C53" s="215"/>
      <c r="D53" s="215"/>
      <c r="E53" s="244"/>
      <c r="F53" s="215"/>
      <c r="G53" s="215"/>
      <c r="H53" s="215"/>
      <c r="I53" s="419">
        <f>IF(I22&gt;0,((H44*I44)+(H45*I45)+(H46*I46)+I49)/I22*I28+((I51/12)*(I28/I22)*(H44+H45+H46)),0)</f>
        <v>0</v>
      </c>
      <c r="J53" s="233"/>
      <c r="O53" s="790"/>
      <c r="P53" s="791"/>
      <c r="Q53" s="791"/>
      <c r="R53" s="792"/>
      <c r="S53" s="483"/>
      <c r="T53" s="485" t="s">
        <v>540</v>
      </c>
      <c r="U53" s="491"/>
    </row>
    <row r="54" spans="1:22" x14ac:dyDescent="0.2">
      <c r="A54" s="231"/>
      <c r="B54" s="215"/>
      <c r="C54" s="215"/>
      <c r="D54" s="215"/>
      <c r="E54" s="244"/>
      <c r="F54" s="215"/>
      <c r="G54" s="215"/>
      <c r="H54" s="215"/>
      <c r="I54" s="232"/>
      <c r="J54" s="233"/>
      <c r="U54" s="215"/>
    </row>
    <row r="55" spans="1:22" ht="15" x14ac:dyDescent="0.25">
      <c r="A55" s="231"/>
      <c r="B55" s="215" t="s">
        <v>47</v>
      </c>
      <c r="C55" s="215"/>
      <c r="D55" s="215"/>
      <c r="E55" s="244"/>
      <c r="F55" s="215"/>
      <c r="G55" s="215"/>
      <c r="H55" s="215"/>
      <c r="I55" s="232"/>
      <c r="J55" s="233"/>
      <c r="O55" s="790"/>
      <c r="P55" s="791"/>
      <c r="Q55" s="791"/>
      <c r="R55" s="792"/>
      <c r="S55" s="483"/>
      <c r="T55" s="485" t="s">
        <v>540</v>
      </c>
      <c r="U55" s="491"/>
    </row>
    <row r="56" spans="1:22" ht="11.25" customHeight="1" x14ac:dyDescent="0.25">
      <c r="A56" s="231"/>
      <c r="B56" s="215"/>
      <c r="C56" s="215" t="s">
        <v>48</v>
      </c>
      <c r="D56" s="215"/>
      <c r="E56" s="244"/>
      <c r="F56" s="558">
        <v>9.2999999999999999E-2</v>
      </c>
      <c r="G56" s="215"/>
      <c r="H56" s="215"/>
      <c r="I56" s="557">
        <f>$I$53*F56</f>
        <v>0</v>
      </c>
      <c r="J56" s="233"/>
      <c r="O56" s="790"/>
      <c r="P56" s="791"/>
      <c r="Q56" s="791"/>
      <c r="R56" s="792"/>
      <c r="S56" s="483"/>
      <c r="T56" s="485" t="s">
        <v>540</v>
      </c>
      <c r="U56" s="491"/>
    </row>
    <row r="57" spans="1:22" x14ac:dyDescent="0.2">
      <c r="A57" s="231"/>
      <c r="B57" s="215"/>
      <c r="C57" s="215" t="s">
        <v>49</v>
      </c>
      <c r="D57" s="215"/>
      <c r="E57" s="244"/>
      <c r="F57" s="558">
        <v>1.2999999999999999E-2</v>
      </c>
      <c r="G57" s="215"/>
      <c r="H57" s="215"/>
      <c r="I57" s="557">
        <f>$I$53*F57</f>
        <v>0</v>
      </c>
      <c r="J57" s="233"/>
    </row>
    <row r="58" spans="1:22" ht="18.75" x14ac:dyDescent="0.2">
      <c r="A58" s="231"/>
      <c r="B58" s="573" t="s">
        <v>603</v>
      </c>
      <c r="C58" s="215" t="s">
        <v>50</v>
      </c>
      <c r="D58" s="215"/>
      <c r="E58" s="244"/>
      <c r="F58" s="558">
        <v>7.2999999999999995E-2</v>
      </c>
      <c r="G58" s="215"/>
      <c r="H58" s="559">
        <v>0</v>
      </c>
      <c r="I58" s="557">
        <f>$I$53*F58+H58*I53</f>
        <v>0</v>
      </c>
      <c r="J58" s="233"/>
      <c r="O58" s="486" t="s">
        <v>541</v>
      </c>
      <c r="P58" s="491"/>
      <c r="Q58" s="491"/>
      <c r="R58" s="491"/>
      <c r="S58" s="491">
        <f>SUM(S46,S49,S51,S53,S55,S56)/60</f>
        <v>0</v>
      </c>
      <c r="T58" s="491" t="s">
        <v>542</v>
      </c>
      <c r="U58" s="491"/>
    </row>
    <row r="59" spans="1:22" x14ac:dyDescent="0.2">
      <c r="A59" s="231"/>
      <c r="B59" s="215"/>
      <c r="C59" s="215" t="s">
        <v>51</v>
      </c>
      <c r="D59" s="215"/>
      <c r="E59" s="244"/>
      <c r="F59" s="558">
        <v>2.4E-2</v>
      </c>
      <c r="G59" s="215"/>
      <c r="H59" s="412">
        <f>IF(H60&gt;0,H60,F60)</f>
        <v>6.7317999999999996E-3</v>
      </c>
      <c r="I59" s="557">
        <f>$I$53*F59</f>
        <v>0</v>
      </c>
      <c r="J59" s="233"/>
      <c r="M59" s="531" t="s">
        <v>574</v>
      </c>
    </row>
    <row r="60" spans="1:22" ht="18.75" x14ac:dyDescent="0.2">
      <c r="A60" s="231"/>
      <c r="B60" s="573" t="s">
        <v>598</v>
      </c>
      <c r="C60" s="215" t="s">
        <v>52</v>
      </c>
      <c r="D60" s="215"/>
      <c r="E60" s="244"/>
      <c r="F60" s="558">
        <v>6.7317999999999996E-3</v>
      </c>
      <c r="G60" s="215"/>
      <c r="H60" s="559">
        <v>0</v>
      </c>
      <c r="I60" s="557">
        <f>$I$53*H59</f>
        <v>0</v>
      </c>
      <c r="J60" s="233"/>
      <c r="O60" s="488" t="s">
        <v>543</v>
      </c>
      <c r="P60" s="487"/>
      <c r="Q60" s="487"/>
      <c r="R60" s="487"/>
      <c r="S60" s="487"/>
      <c r="T60" s="487"/>
      <c r="U60" s="489">
        <f>S58*((365/7)-((O30+O32+O34+O36+O38)/5))</f>
        <v>0</v>
      </c>
      <c r="V60" s="487" t="s">
        <v>529</v>
      </c>
    </row>
    <row r="61" spans="1:22" ht="11.25" customHeight="1" x14ac:dyDescent="0.2">
      <c r="A61" s="231"/>
      <c r="B61" s="573" t="s">
        <v>597</v>
      </c>
      <c r="C61" s="215" t="s">
        <v>53</v>
      </c>
      <c r="D61" s="215"/>
      <c r="E61" s="244"/>
      <c r="F61" s="558">
        <v>1.5E-3</v>
      </c>
      <c r="G61" s="215"/>
      <c r="H61" s="572" t="s">
        <v>181</v>
      </c>
      <c r="I61" s="557">
        <f>IF(H61=$M$63,0,$I$53*F61)</f>
        <v>0</v>
      </c>
      <c r="J61" s="233"/>
      <c r="M61" s="292" t="s">
        <v>181</v>
      </c>
    </row>
    <row r="62" spans="1:22" ht="18.75" x14ac:dyDescent="0.2">
      <c r="A62" s="231"/>
      <c r="B62" s="573" t="s">
        <v>599</v>
      </c>
      <c r="C62" s="215" t="s">
        <v>433</v>
      </c>
      <c r="D62" s="215"/>
      <c r="E62" s="244"/>
      <c r="F62" s="560">
        <v>0</v>
      </c>
      <c r="G62" s="215"/>
      <c r="H62" s="215"/>
      <c r="I62" s="557">
        <f>$I$53*F62</f>
        <v>0</v>
      </c>
      <c r="J62" s="233"/>
      <c r="M62" s="292" t="s">
        <v>549</v>
      </c>
      <c r="O62" s="490" t="s">
        <v>544</v>
      </c>
    </row>
    <row r="63" spans="1:22" x14ac:dyDescent="0.2">
      <c r="A63" s="231"/>
      <c r="B63" s="587" t="s">
        <v>604</v>
      </c>
      <c r="C63" s="215" t="s">
        <v>55</v>
      </c>
      <c r="D63" s="215"/>
      <c r="E63" s="795"/>
      <c r="F63" s="795"/>
      <c r="G63" s="215"/>
      <c r="H63" s="215"/>
      <c r="I63" s="556"/>
      <c r="J63" s="233"/>
      <c r="M63" s="292" t="s">
        <v>596</v>
      </c>
    </row>
    <row r="64" spans="1:22" ht="13.5" thickBot="1" x14ac:dyDescent="0.25">
      <c r="A64" s="231"/>
      <c r="B64" s="215"/>
      <c r="C64" s="215"/>
      <c r="D64" s="215"/>
      <c r="E64" s="215"/>
      <c r="F64" s="215"/>
      <c r="G64" s="215"/>
      <c r="H64" s="215"/>
      <c r="I64" s="232"/>
      <c r="J64" s="233"/>
      <c r="L64" s="252"/>
      <c r="O64" s="494" t="s">
        <v>545</v>
      </c>
      <c r="P64" s="493"/>
      <c r="Q64" s="493"/>
      <c r="R64" s="492"/>
      <c r="S64" s="495"/>
      <c r="T64" s="492"/>
      <c r="U64" s="496">
        <f>U24-U41-U60</f>
        <v>2088</v>
      </c>
      <c r="V64" s="493" t="s">
        <v>529</v>
      </c>
    </row>
    <row r="65" spans="1:15" ht="15.75" customHeight="1" x14ac:dyDescent="0.2">
      <c r="A65" s="225"/>
      <c r="B65" s="226" t="s">
        <v>401</v>
      </c>
      <c r="C65" s="226"/>
      <c r="D65" s="226"/>
      <c r="E65" s="226"/>
      <c r="F65" s="226"/>
      <c r="G65" s="226"/>
      <c r="H65" s="226"/>
      <c r="I65" s="561">
        <f>I53+SUM(I56:I63)</f>
        <v>0</v>
      </c>
      <c r="J65" s="230"/>
      <c r="M65" s="292">
        <f>IF(I89+I108&gt;0,0,I53+I56+I57+I58+I59+I60+I61+I62+I63)</f>
        <v>0</v>
      </c>
    </row>
    <row r="66" spans="1:15" ht="12.75" thickBot="1" x14ac:dyDescent="0.25">
      <c r="A66" s="235"/>
      <c r="B66" s="562"/>
      <c r="C66" s="562"/>
      <c r="D66" s="562"/>
      <c r="E66" s="562"/>
      <c r="F66" s="562"/>
      <c r="G66" s="562"/>
      <c r="H66" s="562"/>
      <c r="I66" s="563"/>
      <c r="J66" s="236"/>
    </row>
    <row r="67" spans="1:15" ht="12" x14ac:dyDescent="0.2">
      <c r="A67" s="225"/>
      <c r="B67" s="226" t="s">
        <v>620</v>
      </c>
      <c r="C67" s="227"/>
      <c r="D67" s="227"/>
      <c r="E67" s="227"/>
      <c r="F67" s="227"/>
      <c r="G67" s="227"/>
      <c r="H67" s="227"/>
      <c r="I67" s="229"/>
      <c r="J67" s="230"/>
    </row>
    <row r="68" spans="1:15" ht="4.5" customHeight="1" x14ac:dyDescent="0.2">
      <c r="A68" s="231"/>
      <c r="B68" s="215"/>
      <c r="C68" s="215"/>
      <c r="D68" s="215"/>
      <c r="E68" s="215"/>
      <c r="F68" s="215"/>
      <c r="G68" s="215"/>
      <c r="H68" s="215"/>
      <c r="I68" s="232"/>
      <c r="J68" s="233"/>
    </row>
    <row r="69" spans="1:15" x14ac:dyDescent="0.2">
      <c r="A69" s="231"/>
      <c r="B69" s="215" t="s">
        <v>27</v>
      </c>
      <c r="C69" s="215"/>
      <c r="D69" s="215"/>
      <c r="E69" s="215"/>
      <c r="F69" s="215"/>
      <c r="G69" s="215"/>
      <c r="H69" s="215"/>
      <c r="I69" s="551"/>
      <c r="J69" s="233"/>
    </row>
    <row r="70" spans="1:15" ht="4.5" customHeight="1" x14ac:dyDescent="0.2">
      <c r="A70" s="231"/>
      <c r="B70" s="215"/>
      <c r="C70" s="215"/>
      <c r="D70" s="215"/>
      <c r="E70" s="215"/>
      <c r="F70" s="215"/>
      <c r="G70" s="215"/>
      <c r="H70" s="215"/>
      <c r="I70" s="232"/>
      <c r="J70" s="233"/>
      <c r="M70" s="288"/>
      <c r="N70" s="288"/>
      <c r="O70" s="288"/>
    </row>
    <row r="71" spans="1:15" ht="11.25" customHeight="1" x14ac:dyDescent="0.25">
      <c r="A71" s="231"/>
      <c r="B71" s="215" t="s">
        <v>28</v>
      </c>
      <c r="C71" s="793" t="s">
        <v>181</v>
      </c>
      <c r="D71" s="794"/>
      <c r="E71" s="249" t="s">
        <v>408</v>
      </c>
      <c r="F71" s="551"/>
      <c r="G71" s="215"/>
      <c r="H71" s="215" t="s">
        <v>38</v>
      </c>
      <c r="I71" s="551"/>
      <c r="J71" s="233"/>
      <c r="M71" s="288"/>
      <c r="N71" s="288"/>
      <c r="O71" s="288"/>
    </row>
    <row r="72" spans="1:15" ht="4.5" customHeight="1" x14ac:dyDescent="0.2">
      <c r="A72" s="231"/>
      <c r="B72" s="215"/>
      <c r="C72" s="215"/>
      <c r="D72" s="215"/>
      <c r="E72" s="249"/>
      <c r="F72" s="215"/>
      <c r="G72" s="215"/>
      <c r="H72" s="215"/>
      <c r="I72" s="232"/>
      <c r="J72" s="233"/>
      <c r="L72" s="274" t="s">
        <v>405</v>
      </c>
      <c r="M72" s="288"/>
      <c r="N72" s="288"/>
      <c r="O72" s="288"/>
    </row>
    <row r="73" spans="1:15" x14ac:dyDescent="0.2">
      <c r="A73" s="231"/>
      <c r="B73" s="215" t="s">
        <v>406</v>
      </c>
      <c r="C73" s="288">
        <f>(I73-F73)+1</f>
        <v>1</v>
      </c>
      <c r="D73" s="215"/>
      <c r="E73" s="249" t="s">
        <v>407</v>
      </c>
      <c r="F73" s="551"/>
      <c r="G73" s="215"/>
      <c r="H73" s="215" t="s">
        <v>32</v>
      </c>
      <c r="I73" s="551"/>
      <c r="J73" s="233"/>
      <c r="L73" s="274" t="s">
        <v>181</v>
      </c>
      <c r="M73" s="288"/>
      <c r="N73" s="288"/>
      <c r="O73" s="288"/>
    </row>
    <row r="74" spans="1:15" ht="4.5" customHeight="1" x14ac:dyDescent="0.2">
      <c r="A74" s="231"/>
      <c r="B74" s="215"/>
      <c r="C74" s="215"/>
      <c r="D74" s="215"/>
      <c r="E74" s="215"/>
      <c r="F74" s="215"/>
      <c r="G74" s="215"/>
      <c r="H74" s="215"/>
      <c r="I74" s="232"/>
      <c r="J74" s="233"/>
      <c r="L74" s="274" t="s">
        <v>199</v>
      </c>
      <c r="M74" s="288"/>
      <c r="N74" s="288"/>
      <c r="O74" s="288"/>
    </row>
    <row r="75" spans="1:15" x14ac:dyDescent="0.2">
      <c r="A75" s="231"/>
      <c r="B75" s="215" t="s">
        <v>423</v>
      </c>
      <c r="C75" s="215"/>
      <c r="D75" s="215"/>
      <c r="E75" s="215"/>
      <c r="F75" s="215"/>
      <c r="G75" s="215"/>
      <c r="H75" s="215"/>
      <c r="I75" s="554"/>
      <c r="J75" s="233"/>
      <c r="L75" s="274" t="s">
        <v>200</v>
      </c>
      <c r="M75" s="288"/>
      <c r="N75" s="288"/>
      <c r="O75" s="288"/>
    </row>
    <row r="76" spans="1:15" ht="4.5" customHeight="1" x14ac:dyDescent="0.2">
      <c r="A76" s="231"/>
      <c r="B76" s="215"/>
      <c r="C76" s="215"/>
      <c r="D76" s="215"/>
      <c r="E76" s="215"/>
      <c r="F76" s="215"/>
      <c r="G76" s="215"/>
      <c r="H76" s="215"/>
      <c r="I76" s="232"/>
      <c r="J76" s="233"/>
      <c r="M76" s="288"/>
      <c r="N76" s="288"/>
      <c r="O76" s="288"/>
    </row>
    <row r="77" spans="1:15" ht="12.75" x14ac:dyDescent="0.2">
      <c r="A77" s="231"/>
      <c r="B77" s="215" t="s">
        <v>439</v>
      </c>
      <c r="C77" s="215"/>
      <c r="D77" s="215"/>
      <c r="E77" s="215"/>
      <c r="F77" s="408"/>
      <c r="G77" s="215"/>
      <c r="H77" s="409"/>
      <c r="I77" s="556"/>
      <c r="J77" s="233"/>
      <c r="M77" s="288"/>
      <c r="N77" s="288"/>
      <c r="O77" s="288"/>
    </row>
    <row r="78" spans="1:15" ht="4.5" customHeight="1" x14ac:dyDescent="0.2">
      <c r="A78" s="231"/>
      <c r="B78" s="215"/>
      <c r="C78" s="215"/>
      <c r="D78" s="215"/>
      <c r="E78" s="215"/>
      <c r="F78" s="215"/>
      <c r="G78" s="215"/>
      <c r="H78" s="215"/>
      <c r="I78" s="232"/>
      <c r="J78" s="233"/>
      <c r="M78" s="288"/>
      <c r="N78" s="288"/>
      <c r="O78" s="288"/>
    </row>
    <row r="79" spans="1:15" x14ac:dyDescent="0.2">
      <c r="A79" s="231"/>
      <c r="B79" s="215" t="s">
        <v>441</v>
      </c>
      <c r="C79" s="215"/>
      <c r="D79" s="215"/>
      <c r="E79" s="288">
        <f>C73/365*12</f>
        <v>3.2876712328767127E-2</v>
      </c>
      <c r="F79" s="553">
        <f>ROUNDUP(E79*I75,0)</f>
        <v>0</v>
      </c>
      <c r="G79" s="215"/>
      <c r="H79" s="215" t="s">
        <v>440</v>
      </c>
      <c r="I79" s="564">
        <f>IF(N79&gt;556,0,M79)</f>
        <v>0</v>
      </c>
      <c r="J79" s="233"/>
      <c r="M79" s="415">
        <f>F79*I77</f>
        <v>0</v>
      </c>
      <c r="N79" s="416">
        <f>M79/E79</f>
        <v>0</v>
      </c>
      <c r="O79" s="288"/>
    </row>
    <row r="80" spans="1:15" ht="6.75" customHeight="1" x14ac:dyDescent="0.2">
      <c r="A80" s="231"/>
      <c r="B80" s="215"/>
      <c r="C80" s="215"/>
      <c r="D80" s="215"/>
      <c r="E80" s="215"/>
      <c r="F80" s="215"/>
      <c r="G80" s="215"/>
      <c r="H80" s="215"/>
      <c r="I80" s="276"/>
      <c r="J80" s="233"/>
      <c r="M80" s="288"/>
      <c r="N80" s="288"/>
      <c r="O80" s="288"/>
    </row>
    <row r="81" spans="1:15" x14ac:dyDescent="0.2">
      <c r="A81" s="231"/>
      <c r="B81" s="215" t="s">
        <v>608</v>
      </c>
      <c r="C81" s="215"/>
      <c r="D81" s="215"/>
      <c r="E81" s="215"/>
      <c r="F81" s="215"/>
      <c r="G81" s="215"/>
      <c r="H81" s="215"/>
      <c r="I81" s="276"/>
      <c r="J81" s="233"/>
      <c r="M81" s="288"/>
      <c r="N81" s="288"/>
      <c r="O81" s="288"/>
    </row>
    <row r="82" spans="1:15" x14ac:dyDescent="0.2">
      <c r="A82" s="231"/>
      <c r="B82" s="215"/>
      <c r="C82" s="215" t="s">
        <v>409</v>
      </c>
      <c r="D82" s="215"/>
      <c r="E82" s="215"/>
      <c r="F82" s="558">
        <v>0.13</v>
      </c>
      <c r="G82" s="215"/>
      <c r="H82" s="215"/>
      <c r="I82" s="557">
        <f>$I$79*F82</f>
        <v>0</v>
      </c>
      <c r="J82" s="233"/>
      <c r="M82" s="288"/>
      <c r="N82" s="288"/>
      <c r="O82" s="288"/>
    </row>
    <row r="83" spans="1:15" x14ac:dyDescent="0.2">
      <c r="A83" s="231"/>
      <c r="B83" s="215"/>
      <c r="C83" s="215" t="s">
        <v>410</v>
      </c>
      <c r="D83" s="215"/>
      <c r="E83" s="215"/>
      <c r="F83" s="558">
        <v>0.15</v>
      </c>
      <c r="G83" s="215"/>
      <c r="H83" s="215"/>
      <c r="I83" s="557">
        <f>$I$79*F83</f>
        <v>0</v>
      </c>
      <c r="J83" s="233"/>
      <c r="K83" s="263"/>
      <c r="M83" s="288"/>
      <c r="N83" s="288"/>
      <c r="O83" s="288"/>
    </row>
    <row r="84" spans="1:15" x14ac:dyDescent="0.2">
      <c r="A84" s="231"/>
      <c r="B84" s="215"/>
      <c r="C84" s="215" t="s">
        <v>411</v>
      </c>
      <c r="D84" s="215"/>
      <c r="E84" s="215"/>
      <c r="F84" s="558">
        <v>0.02</v>
      </c>
      <c r="G84" s="215"/>
      <c r="H84" s="215"/>
      <c r="I84" s="557">
        <f>$I$79*F84</f>
        <v>0</v>
      </c>
      <c r="J84" s="233"/>
      <c r="K84" s="263"/>
      <c r="M84" s="288"/>
      <c r="N84" s="288"/>
      <c r="O84" s="288"/>
    </row>
    <row r="85" spans="1:15" ht="11.25" customHeight="1" x14ac:dyDescent="0.2">
      <c r="A85" s="231"/>
      <c r="B85" s="573" t="s">
        <v>597</v>
      </c>
      <c r="C85" s="215" t="s">
        <v>53</v>
      </c>
      <c r="D85" s="215"/>
      <c r="E85" s="215"/>
      <c r="F85" s="558">
        <v>5.9999999999999995E-4</v>
      </c>
      <c r="G85" s="215"/>
      <c r="H85" s="572" t="s">
        <v>181</v>
      </c>
      <c r="I85" s="557">
        <f>IF(H85=$M$63,0,$I$79*F85)</f>
        <v>0</v>
      </c>
      <c r="J85" s="233"/>
      <c r="M85" s="288"/>
      <c r="N85" s="288"/>
      <c r="O85" s="288"/>
    </row>
    <row r="86" spans="1:15" x14ac:dyDescent="0.2">
      <c r="A86" s="231"/>
      <c r="B86" s="215"/>
      <c r="C86" s="215" t="s">
        <v>54</v>
      </c>
      <c r="D86" s="215"/>
      <c r="E86" s="244"/>
      <c r="F86" s="558">
        <v>2.3999999999999998E-3</v>
      </c>
      <c r="G86" s="215"/>
      <c r="H86" s="565">
        <f>SUM(F82:F86)</f>
        <v>0.30300000000000005</v>
      </c>
      <c r="I86" s="557">
        <f>$I$79*F86</f>
        <v>0</v>
      </c>
      <c r="J86" s="278"/>
    </row>
    <row r="87" spans="1:15" x14ac:dyDescent="0.2">
      <c r="A87" s="231"/>
      <c r="B87" s="587" t="s">
        <v>604</v>
      </c>
      <c r="C87" s="215" t="s">
        <v>55</v>
      </c>
      <c r="D87" s="215"/>
      <c r="E87" s="795"/>
      <c r="F87" s="795"/>
      <c r="G87" s="215"/>
      <c r="H87" s="215"/>
      <c r="I87" s="556">
        <v>0</v>
      </c>
      <c r="J87" s="233"/>
    </row>
    <row r="88" spans="1:15" ht="11.25" customHeight="1" x14ac:dyDescent="0.2">
      <c r="A88" s="231"/>
      <c r="B88" s="267"/>
      <c r="C88" s="277"/>
      <c r="D88" s="246"/>
      <c r="E88" s="264"/>
      <c r="F88" s="264"/>
      <c r="G88" s="246"/>
      <c r="H88" s="246"/>
      <c r="I88" s="232"/>
      <c r="J88" s="233"/>
    </row>
    <row r="89" spans="1:15" ht="14.25" customHeight="1" x14ac:dyDescent="0.2">
      <c r="A89" s="225"/>
      <c r="B89" s="226" t="s">
        <v>401</v>
      </c>
      <c r="C89" s="226"/>
      <c r="D89" s="226"/>
      <c r="E89" s="226"/>
      <c r="F89" s="226"/>
      <c r="G89" s="226"/>
      <c r="H89" s="226"/>
      <c r="I89" s="566">
        <f>SUM(I79,I82:I87)</f>
        <v>0</v>
      </c>
      <c r="J89" s="230"/>
      <c r="M89" s="292">
        <f>IF(I65+I108&gt;0,0,M79+I82+I83+I84+I85+I86+I87)</f>
        <v>0</v>
      </c>
    </row>
    <row r="90" spans="1:15" ht="12" thickBot="1" x14ac:dyDescent="0.25">
      <c r="A90" s="258"/>
      <c r="B90" s="265"/>
      <c r="C90" s="219"/>
      <c r="D90" s="219"/>
      <c r="E90" s="219"/>
      <c r="F90" s="219"/>
      <c r="G90" s="219"/>
      <c r="H90" s="219"/>
      <c r="I90" s="259"/>
      <c r="J90" s="260"/>
    </row>
    <row r="91" spans="1:15" ht="11.25" customHeight="1" x14ac:dyDescent="0.2">
      <c r="A91" s="245"/>
      <c r="B91" s="271"/>
      <c r="C91" s="271"/>
      <c r="D91" s="271"/>
      <c r="E91" s="271"/>
      <c r="F91" s="271"/>
      <c r="G91" s="271"/>
      <c r="H91" s="271"/>
      <c r="I91" s="272"/>
      <c r="J91" s="248"/>
    </row>
    <row r="92" spans="1:15" s="273" customFormat="1" ht="4.5" customHeight="1" x14ac:dyDescent="0.2">
      <c r="A92" s="245"/>
      <c r="B92" s="246"/>
      <c r="C92" s="246"/>
      <c r="D92" s="246"/>
      <c r="E92" s="246"/>
      <c r="F92" s="246"/>
      <c r="G92" s="246"/>
      <c r="H92" s="246"/>
      <c r="I92" s="247"/>
      <c r="J92" s="248"/>
      <c r="M92" s="294"/>
    </row>
    <row r="93" spans="1:15" ht="12" x14ac:dyDescent="0.2">
      <c r="A93" s="225"/>
      <c r="B93" s="226" t="s">
        <v>381</v>
      </c>
      <c r="C93" s="227"/>
      <c r="D93" s="227"/>
      <c r="E93" s="227"/>
      <c r="F93" s="227"/>
      <c r="G93" s="227"/>
      <c r="H93" s="227"/>
      <c r="I93" s="229"/>
      <c r="J93" s="230"/>
    </row>
    <row r="94" spans="1:15" ht="4.5" customHeight="1" x14ac:dyDescent="0.2">
      <c r="A94" s="231"/>
      <c r="B94" s="215"/>
      <c r="C94" s="215"/>
      <c r="D94" s="215"/>
      <c r="E94" s="215"/>
      <c r="F94" s="215"/>
      <c r="G94" s="215"/>
      <c r="H94" s="215"/>
      <c r="I94" s="232"/>
      <c r="J94" s="233"/>
    </row>
    <row r="95" spans="1:15" x14ac:dyDescent="0.2">
      <c r="A95" s="231"/>
      <c r="B95" s="215" t="s">
        <v>383</v>
      </c>
      <c r="C95" s="215"/>
      <c r="D95" s="215"/>
      <c r="E95" s="215"/>
      <c r="F95" s="215"/>
      <c r="G95" s="215"/>
      <c r="H95" s="215"/>
      <c r="I95" s="234"/>
      <c r="J95" s="233"/>
    </row>
    <row r="96" spans="1:15" ht="4.5" customHeight="1" x14ac:dyDescent="0.2">
      <c r="A96" s="231"/>
      <c r="B96" s="215"/>
      <c r="C96" s="215"/>
      <c r="D96" s="215"/>
      <c r="E96" s="215"/>
      <c r="F96" s="215"/>
      <c r="G96" s="215"/>
      <c r="H96" s="215"/>
      <c r="I96" s="232"/>
      <c r="J96" s="233"/>
    </row>
    <row r="97" spans="1:13" ht="11.25" customHeight="1" x14ac:dyDescent="0.25">
      <c r="A97" s="231"/>
      <c r="B97" s="215" t="s">
        <v>384</v>
      </c>
      <c r="C97" s="804" t="s">
        <v>181</v>
      </c>
      <c r="D97" s="805"/>
      <c r="E97" s="215"/>
      <c r="F97" s="254"/>
      <c r="G97" s="215"/>
      <c r="H97" s="215" t="s">
        <v>38</v>
      </c>
      <c r="I97" s="234"/>
      <c r="J97" s="233"/>
    </row>
    <row r="98" spans="1:13" ht="4.5" customHeight="1" x14ac:dyDescent="0.2">
      <c r="A98" s="231"/>
      <c r="B98" s="215"/>
      <c r="C98" s="215"/>
      <c r="D98" s="215"/>
      <c r="E98" s="215"/>
      <c r="F98" s="215"/>
      <c r="G98" s="215"/>
      <c r="H98" s="215"/>
      <c r="I98" s="232"/>
      <c r="J98" s="233"/>
    </row>
    <row r="99" spans="1:13" x14ac:dyDescent="0.2">
      <c r="A99" s="231"/>
      <c r="B99" s="215" t="s">
        <v>31</v>
      </c>
      <c r="C99" s="215"/>
      <c r="D99" s="215"/>
      <c r="E99" s="292">
        <f>IF(F99&gt;1,I99-F99+1,0)</f>
        <v>0</v>
      </c>
      <c r="F99" s="234"/>
      <c r="G99" s="215"/>
      <c r="H99" s="215" t="s">
        <v>32</v>
      </c>
      <c r="I99" s="234"/>
      <c r="J99" s="233"/>
    </row>
    <row r="100" spans="1:13" ht="4.5" customHeight="1" x14ac:dyDescent="0.2">
      <c r="A100" s="231"/>
      <c r="B100" s="215"/>
      <c r="C100" s="215"/>
      <c r="D100" s="215"/>
      <c r="E100" s="215"/>
      <c r="F100" s="215"/>
      <c r="G100" s="215"/>
      <c r="H100" s="215"/>
      <c r="I100" s="232"/>
      <c r="J100" s="233"/>
    </row>
    <row r="101" spans="1:13" x14ac:dyDescent="0.2">
      <c r="A101" s="231"/>
      <c r="B101" s="215" t="s">
        <v>385</v>
      </c>
      <c r="C101" s="215"/>
      <c r="D101" s="215"/>
      <c r="E101" s="215"/>
      <c r="F101" s="215"/>
      <c r="G101" s="215"/>
      <c r="H101" s="215" t="s">
        <v>386</v>
      </c>
      <c r="I101" s="255"/>
      <c r="J101" s="233"/>
    </row>
    <row r="102" spans="1:13" ht="4.5" customHeight="1" x14ac:dyDescent="0.2">
      <c r="A102" s="231"/>
      <c r="B102" s="215"/>
      <c r="C102" s="215"/>
      <c r="D102" s="215"/>
      <c r="E102" s="215"/>
      <c r="F102" s="215"/>
      <c r="G102" s="215"/>
      <c r="H102" s="215"/>
      <c r="I102" s="232"/>
      <c r="J102" s="233"/>
    </row>
    <row r="103" spans="1:13" x14ac:dyDescent="0.2">
      <c r="A103" s="231"/>
      <c r="B103" s="215" t="s">
        <v>390</v>
      </c>
      <c r="C103" s="215"/>
      <c r="D103" s="215"/>
      <c r="E103" s="215"/>
      <c r="F103" s="215"/>
      <c r="G103" s="215"/>
      <c r="H103" s="215" t="s">
        <v>389</v>
      </c>
      <c r="I103" s="250"/>
      <c r="J103" s="233"/>
    </row>
    <row r="104" spans="1:13" ht="4.5" customHeight="1" x14ac:dyDescent="0.2">
      <c r="A104" s="231"/>
      <c r="B104" s="215"/>
      <c r="C104" s="215"/>
      <c r="D104" s="215"/>
      <c r="E104" s="215"/>
      <c r="F104" s="215"/>
      <c r="G104" s="215"/>
      <c r="H104" s="215"/>
      <c r="I104" s="232"/>
      <c r="J104" s="233"/>
    </row>
    <row r="105" spans="1:13" x14ac:dyDescent="0.2">
      <c r="A105" s="231"/>
      <c r="B105" s="215" t="s">
        <v>387</v>
      </c>
      <c r="C105" s="215"/>
      <c r="D105" s="215"/>
      <c r="E105" s="292">
        <f>E99/365*12</f>
        <v>0</v>
      </c>
      <c r="F105" s="215"/>
      <c r="G105" s="215"/>
      <c r="H105" s="215" t="s">
        <v>388</v>
      </c>
      <c r="I105" s="256">
        <f>ROUNDUP(I101*E105,0)</f>
        <v>0</v>
      </c>
      <c r="J105" s="233"/>
    </row>
    <row r="106" spans="1:13" ht="4.5" customHeight="1" x14ac:dyDescent="0.2">
      <c r="A106" s="231"/>
      <c r="B106" s="215"/>
      <c r="C106" s="215"/>
      <c r="D106" s="215"/>
      <c r="E106" s="215"/>
      <c r="F106" s="215"/>
      <c r="G106" s="215"/>
      <c r="H106" s="215"/>
      <c r="I106" s="232"/>
      <c r="J106" s="233"/>
    </row>
    <row r="107" spans="1:13" x14ac:dyDescent="0.2">
      <c r="A107" s="231"/>
      <c r="B107" s="215"/>
      <c r="C107" s="215"/>
      <c r="D107" s="215"/>
      <c r="E107" s="215"/>
      <c r="F107" s="215"/>
      <c r="G107" s="215"/>
      <c r="H107" s="215"/>
      <c r="I107" s="257"/>
      <c r="J107" s="233"/>
    </row>
    <row r="108" spans="1:13" ht="14.25" x14ac:dyDescent="0.2">
      <c r="A108" s="225"/>
      <c r="B108" s="226" t="s">
        <v>402</v>
      </c>
      <c r="C108" s="226"/>
      <c r="D108" s="226"/>
      <c r="E108" s="226"/>
      <c r="F108" s="226"/>
      <c r="G108" s="226"/>
      <c r="H108" s="226"/>
      <c r="I108" s="253">
        <f>I103*I105</f>
        <v>0</v>
      </c>
      <c r="J108" s="230"/>
      <c r="M108" s="292">
        <f>IF(I65+I89&gt;0,0,I103*I105)</f>
        <v>0</v>
      </c>
    </row>
    <row r="109" spans="1:13" ht="4.5" customHeight="1" x14ac:dyDescent="0.2">
      <c r="A109" s="231"/>
      <c r="B109" s="215"/>
      <c r="C109" s="215"/>
      <c r="D109" s="215"/>
      <c r="E109" s="215"/>
      <c r="F109" s="215"/>
      <c r="G109" s="215"/>
      <c r="H109" s="215"/>
      <c r="I109" s="232"/>
      <c r="J109" s="233"/>
    </row>
    <row r="110" spans="1:13" ht="11.25" customHeight="1" x14ac:dyDescent="0.2">
      <c r="A110" s="231"/>
      <c r="B110" s="267" t="s">
        <v>414</v>
      </c>
      <c r="C110" s="287"/>
      <c r="D110" s="215"/>
      <c r="E110" s="264" t="s">
        <v>399</v>
      </c>
      <c r="F110" s="293"/>
      <c r="G110" s="215"/>
      <c r="I110" s="279">
        <f>C110*F110</f>
        <v>0</v>
      </c>
      <c r="J110" s="233"/>
    </row>
    <row r="111" spans="1:13" ht="11.25" customHeight="1" x14ac:dyDescent="0.2">
      <c r="A111" s="231"/>
      <c r="B111" s="270" t="s">
        <v>404</v>
      </c>
      <c r="C111" s="266"/>
      <c r="D111" s="215"/>
      <c r="E111" s="264"/>
      <c r="F111" s="268"/>
      <c r="G111" s="215"/>
      <c r="I111" s="269"/>
      <c r="J111" s="233"/>
    </row>
    <row r="112" spans="1:13" ht="12" thickBot="1" x14ac:dyDescent="0.25">
      <c r="A112" s="258"/>
      <c r="B112" s="265"/>
      <c r="C112" s="219"/>
      <c r="D112" s="219"/>
      <c r="E112" s="219"/>
      <c r="F112" s="219"/>
      <c r="G112" s="219"/>
      <c r="H112" s="219"/>
      <c r="I112" s="259"/>
      <c r="J112" s="260"/>
    </row>
    <row r="113" spans="1:13" hidden="1" x14ac:dyDescent="0.2">
      <c r="A113" s="231"/>
      <c r="B113" s="215"/>
      <c r="C113" s="215"/>
      <c r="D113" s="215"/>
      <c r="E113" s="288" t="s">
        <v>412</v>
      </c>
      <c r="F113" s="288" t="s">
        <v>413</v>
      </c>
      <c r="G113" s="215"/>
      <c r="H113" s="215"/>
      <c r="I113" s="261"/>
      <c r="J113" s="233"/>
    </row>
    <row r="114" spans="1:13" hidden="1" x14ac:dyDescent="0.2">
      <c r="A114" s="231"/>
      <c r="B114" s="215"/>
      <c r="C114" s="215"/>
      <c r="D114" s="215"/>
      <c r="E114" s="289">
        <f>I101*12</f>
        <v>0</v>
      </c>
      <c r="F114" s="290">
        <f>I75*12</f>
        <v>0</v>
      </c>
      <c r="I114" s="261"/>
      <c r="J114" s="233"/>
    </row>
    <row r="115" spans="1:13" hidden="1" x14ac:dyDescent="0.2">
      <c r="A115" s="231"/>
      <c r="B115" s="215"/>
      <c r="C115" s="215"/>
      <c r="D115" s="215"/>
      <c r="E115" s="289">
        <f>365.25/7</f>
        <v>52.178571428571431</v>
      </c>
      <c r="F115" s="289">
        <f>365.25/7</f>
        <v>52.178571428571431</v>
      </c>
      <c r="G115" s="215"/>
      <c r="H115" s="215"/>
      <c r="I115" s="261"/>
      <c r="J115" s="233"/>
    </row>
    <row r="116" spans="1:13" hidden="1" x14ac:dyDescent="0.2">
      <c r="A116" s="231"/>
      <c r="B116" s="215"/>
      <c r="C116" s="215"/>
      <c r="D116" s="215"/>
      <c r="E116" s="289">
        <f>E114/E115</f>
        <v>0</v>
      </c>
      <c r="F116" s="289">
        <f>F114/F115</f>
        <v>0</v>
      </c>
      <c r="G116" s="215"/>
      <c r="H116" s="215"/>
      <c r="I116" s="261"/>
      <c r="J116" s="233"/>
    </row>
    <row r="117" spans="1:13" x14ac:dyDescent="0.2">
      <c r="A117" s="231"/>
      <c r="B117" s="215"/>
      <c r="C117" s="215"/>
      <c r="D117" s="215"/>
      <c r="E117" s="291">
        <f>E116/40</f>
        <v>0</v>
      </c>
      <c r="F117" s="291">
        <f>F116/40</f>
        <v>0</v>
      </c>
      <c r="G117" s="215"/>
      <c r="H117" s="215"/>
      <c r="I117" s="261"/>
      <c r="J117" s="233"/>
      <c r="M117" s="214"/>
    </row>
    <row r="118" spans="1:13" ht="14.25" x14ac:dyDescent="0.2">
      <c r="A118" s="231"/>
      <c r="B118" s="281" t="s">
        <v>403</v>
      </c>
      <c r="C118" s="215"/>
      <c r="D118" s="215"/>
      <c r="E118" s="215"/>
      <c r="F118" s="215"/>
      <c r="G118" s="215"/>
      <c r="H118" s="215"/>
      <c r="I118" s="214"/>
      <c r="J118" s="233"/>
      <c r="M118" s="214"/>
    </row>
    <row r="119" spans="1:13" ht="15" thickBot="1" x14ac:dyDescent="0.25">
      <c r="A119" s="258"/>
      <c r="B119" s="282" t="s">
        <v>418</v>
      </c>
      <c r="C119" s="219"/>
      <c r="D119" s="219"/>
      <c r="E119" s="219"/>
      <c r="F119" s="219"/>
      <c r="G119" s="219"/>
      <c r="H119" s="219"/>
      <c r="I119" s="262"/>
      <c r="J119" s="260"/>
      <c r="M119" s="214"/>
    </row>
    <row r="120" spans="1:13" x14ac:dyDescent="0.2">
      <c r="E120" s="214"/>
      <c r="M120" s="214"/>
    </row>
    <row r="121" spans="1:13" x14ac:dyDescent="0.2">
      <c r="E121" s="214"/>
      <c r="M121" s="214"/>
    </row>
    <row r="122" spans="1:13" x14ac:dyDescent="0.2">
      <c r="E122" s="214"/>
      <c r="M122" s="214"/>
    </row>
    <row r="123" spans="1:13" x14ac:dyDescent="0.2">
      <c r="M123" s="214"/>
    </row>
  </sheetData>
  <sheetProtection algorithmName="SHA-512" hashValue="21pY5TNe5Z4UPOMa9ibM3Tdl6cEOHLpK+OGVi4MvSCZoyEJ3X8Z/5Af51CGNh6MJWPrsACcLrnQm+wQRE+JffA==" saltValue="WRBhpY0ui/Uo4Kf7cJId+g==" spinCount="100000" sheet="1" selectLockedCells="1"/>
  <customSheetViews>
    <customSheetView guid="{CB0F96DD-44E5-44A4-860F-548ECBB436AE}" printArea="1">
      <selection activeCell="L64" sqref="L1:M1048576"/>
      <pageMargins left="0.78740157480314965" right="0.39370078740157483" top="0.39370078740157483" bottom="0.74803149606299213" header="0.31496062992125984" footer="0.31496062992125984"/>
      <pageSetup paperSize="9" scale="66" orientation="portrait" horizontalDpi="0" verticalDpi="0" r:id="rId1"/>
      <headerFooter>
        <oddFooter>&amp;L&amp;8Antrag auf Förderung 
Landkreis Altenburger Land&amp;C&amp;8&amp;A&amp;R&amp;8Datum der Antragstellung &amp;D</oddFooter>
      </headerFooter>
    </customSheetView>
    <customSheetView guid="{64EDB8CB-9FAE-442C-BA10-2255566A9D15}" printArea="1" hiddenRows="1" hiddenColumns="1">
      <selection activeCell="L64" sqref="L1:M1048576"/>
      <pageMargins left="0.78740157480314965" right="0.39370078740157483" top="0.39370078740157483" bottom="0.74803149606299213" header="0.31496062992125984" footer="0.31496062992125984"/>
      <pageSetup paperSize="9" scale="66" orientation="portrait" horizontalDpi="0" verticalDpi="0" r:id="rId2"/>
      <headerFooter>
        <oddFooter>&amp;L&amp;8Antrag auf Förderung 
Landkreis Altenburger Land&amp;C&amp;8&amp;A&amp;R&amp;8Datum der Antragstellung &amp;D</oddFooter>
      </headerFooter>
    </customSheetView>
  </customSheetViews>
  <mergeCells count="17">
    <mergeCell ref="E87:F87"/>
    <mergeCell ref="C97:D97"/>
    <mergeCell ref="H2:I2"/>
    <mergeCell ref="C18:D18"/>
    <mergeCell ref="B45:G46"/>
    <mergeCell ref="E63:F63"/>
    <mergeCell ref="C71:D71"/>
    <mergeCell ref="E6:I6"/>
    <mergeCell ref="E8:I8"/>
    <mergeCell ref="E10:I10"/>
    <mergeCell ref="B24:F24"/>
    <mergeCell ref="O56:R56"/>
    <mergeCell ref="O46:R46"/>
    <mergeCell ref="O49:R49"/>
    <mergeCell ref="O51:R51"/>
    <mergeCell ref="O53:R53"/>
    <mergeCell ref="O55:R55"/>
  </mergeCells>
  <dataValidations count="2">
    <dataValidation type="list" allowBlank="1" showInputMessage="1" showErrorMessage="1" sqref="C18 C97 C71">
      <formula1>$L$73:$L$75</formula1>
    </dataValidation>
    <dataValidation type="list" allowBlank="1" showInputMessage="1" showErrorMessage="1" sqref="H61 H85">
      <formula1>$M$61:$M$63</formula1>
    </dataValidation>
  </dataValidations>
  <pageMargins left="0.78740157480314965" right="0.62992125984251968" top="0.39370078740157483" bottom="0.39370078740157483" header="0.31496062992125984" footer="0.11811023622047245"/>
  <pageSetup paperSize="9" scale="69" orientation="portrait" horizontalDpi="0" verticalDpi="0" r:id="rId3"/>
  <headerFooter>
    <oddFooter>&amp;L&amp;8Antrag auf Förderung 
Landkreis Altenburger Land&amp;C&amp;8&amp;A&amp;R&amp;8Datum der Antragstellung &amp;D</oddFooter>
  </headerFooter>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14</vt:i4>
      </vt:variant>
    </vt:vector>
  </HeadingPairs>
  <TitlesOfParts>
    <vt:vector size="36" baseType="lpstr">
      <vt:lpstr>Seite 1</vt:lpstr>
      <vt:lpstr>Seite 2</vt:lpstr>
      <vt:lpstr>Seite 3 </vt:lpstr>
      <vt:lpstr>Seite 4</vt:lpstr>
      <vt:lpstr>Ausgaben- und Finanzierungsplan</vt:lpstr>
      <vt:lpstr>Übersicht Personal</vt:lpstr>
      <vt:lpstr>A1-P1</vt:lpstr>
      <vt:lpstr>A1-P2</vt:lpstr>
      <vt:lpstr>A1-P3</vt:lpstr>
      <vt:lpstr>A1-P4</vt:lpstr>
      <vt:lpstr>A1-P5</vt:lpstr>
      <vt:lpstr>A1-P6</vt:lpstr>
      <vt:lpstr>A1-P7</vt:lpstr>
      <vt:lpstr>A1-P8</vt:lpstr>
      <vt:lpstr>A1-P9</vt:lpstr>
      <vt:lpstr>A1-P10</vt:lpstr>
      <vt:lpstr>A2-SVA</vt:lpstr>
      <vt:lpstr>A3-SAM</vt:lpstr>
      <vt:lpstr>A4-pM</vt:lpstr>
      <vt:lpstr>A5-öM</vt:lpstr>
      <vt:lpstr>Hinweis § 264 StGB</vt:lpstr>
      <vt:lpstr>Datensch-Erklärung</vt:lpstr>
      <vt:lpstr>'A1-P1'!Druckbereich</vt:lpstr>
      <vt:lpstr>'A1-P10'!Druckbereich</vt:lpstr>
      <vt:lpstr>'A1-P2'!Druckbereich</vt:lpstr>
      <vt:lpstr>'A1-P3'!Druckbereich</vt:lpstr>
      <vt:lpstr>'A1-P4'!Druckbereich</vt:lpstr>
      <vt:lpstr>'A1-P5'!Druckbereich</vt:lpstr>
      <vt:lpstr>'A1-P6'!Druckbereich</vt:lpstr>
      <vt:lpstr>'A1-P7'!Druckbereich</vt:lpstr>
      <vt:lpstr>'A1-P8'!Druckbereich</vt:lpstr>
      <vt:lpstr>'A1-P9'!Druckbereich</vt:lpstr>
      <vt:lpstr>'Ausgaben- und Finanzierungsplan'!Druckbereich</vt:lpstr>
      <vt:lpstr>'Hinweis § 264 StGB'!Druckbereich</vt:lpstr>
      <vt:lpstr>'Seite 1'!Druckbereich</vt:lpstr>
      <vt:lpstr>'Seite 2'!Druckbereich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LRA Altenburger Land</dc:creator>
  <cp:lastModifiedBy>LRAABG Dietrich, Cornelius (FB2)</cp:lastModifiedBy>
  <cp:lastPrinted>2024-10-01T11:53:45Z</cp:lastPrinted>
  <dcterms:created xsi:type="dcterms:W3CDTF">2017-10-12T11:24:27Z</dcterms:created>
  <dcterms:modified xsi:type="dcterms:W3CDTF">2025-01-14T14:59:17Z</dcterms:modified>
</cp:coreProperties>
</file>